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935" windowWidth="9105" windowHeight="5820"/>
  </bookViews>
  <sheets>
    <sheet name="Price list" sheetId="1" r:id="rId1"/>
  </sheets>
  <definedNames>
    <definedName name="_xlnm.Print_Area" localSheetId="0">'Price list'!$B$1:$G$287</definedName>
    <definedName name="Z_6029EDE6_9A53_4FE9_B21C_73D3DF32C86B_.wvu.PrintArea" localSheetId="0" hidden="1">'Price list'!#REF!</definedName>
    <definedName name="Z_A6DBC65C_4B0B_42CA_8DF7_D4F47DDC5971_.wvu.PrintArea" localSheetId="0" hidden="1">'Price list'!#REF!</definedName>
  </definedNames>
  <calcPr calcId="125725"/>
  <customWorkbookViews>
    <customWorkbookView name="AnnamarI - Personal View" guid="{A6DBC65C-4B0B-42CA-8DF7-D4F47DDC5971}" mergeInterval="0" personalView="1" maximized="1" windowWidth="796" windowHeight="464" activeSheetId="1" showComments="commIndAndComment"/>
    <customWorkbookView name="AngelN - Personal View" guid="{6029EDE6-9A53-4FE9-B21C-73D3DF32C86B}" mergeInterval="0" personalView="1" maximized="1" windowWidth="1020" windowHeight="615" activeSheetId="1" showStatusbar="0"/>
  </customWorkbookViews>
</workbook>
</file>

<file path=xl/calcChain.xml><?xml version="1.0" encoding="utf-8"?>
<calcChain xmlns="http://schemas.openxmlformats.org/spreadsheetml/2006/main">
  <c r="I54" i="1"/>
  <c r="I53"/>
  <c r="J76"/>
  <c r="K76"/>
  <c r="J74"/>
  <c r="K74"/>
  <c r="J70"/>
  <c r="K70"/>
  <c r="K68"/>
  <c r="J68"/>
  <c r="E222"/>
  <c r="E221"/>
  <c r="E220"/>
  <c r="E219"/>
  <c r="E218"/>
  <c r="E215"/>
  <c r="E214"/>
  <c r="E213"/>
  <c r="E212"/>
  <c r="E211"/>
  <c r="E210"/>
  <c r="E209"/>
  <c r="E208"/>
  <c r="E207"/>
  <c r="F112"/>
  <c r="E120"/>
  <c r="E119"/>
  <c r="E118"/>
  <c r="F68"/>
  <c r="F70"/>
  <c r="F74"/>
  <c r="F76"/>
  <c r="F80"/>
  <c r="F82"/>
  <c r="F89"/>
  <c r="F90"/>
  <c r="F92"/>
  <c r="F93"/>
  <c r="F95"/>
  <c r="F96"/>
  <c r="F99"/>
  <c r="F100"/>
  <c r="F101"/>
  <c r="F102"/>
  <c r="F103"/>
  <c r="F104"/>
  <c r="F105"/>
  <c r="F108"/>
  <c r="F109"/>
  <c r="F11"/>
  <c r="F12"/>
  <c r="F13"/>
  <c r="F14"/>
  <c r="F15"/>
  <c r="F19"/>
  <c r="F20"/>
  <c r="F24"/>
  <c r="F25"/>
  <c r="F26"/>
  <c r="F27"/>
  <c r="F28"/>
  <c r="F29"/>
  <c r="F30"/>
  <c r="F31"/>
  <c r="F33"/>
  <c r="F36"/>
  <c r="F37"/>
  <c r="F38"/>
  <c r="F39"/>
  <c r="F41"/>
  <c r="F42"/>
  <c r="F43"/>
  <c r="F46"/>
  <c r="F47"/>
  <c r="F48"/>
  <c r="F49"/>
  <c r="F51"/>
  <c r="F52"/>
  <c r="F53"/>
  <c r="D261"/>
  <c r="E261"/>
  <c r="E256"/>
  <c r="E251"/>
  <c r="E247"/>
  <c r="E246"/>
  <c r="E245"/>
  <c r="E244"/>
  <c r="E243"/>
  <c r="E159"/>
  <c r="E161"/>
  <c r="E157"/>
  <c r="E155"/>
  <c r="E154"/>
  <c r="E153"/>
  <c r="E152"/>
  <c r="E149"/>
  <c r="E148"/>
  <c r="E142"/>
  <c r="E141"/>
  <c r="E139"/>
</calcChain>
</file>

<file path=xl/sharedStrings.xml><?xml version="1.0" encoding="utf-8"?>
<sst xmlns="http://schemas.openxmlformats.org/spreadsheetml/2006/main" count="312" uniqueCount="195">
  <si>
    <t>ZAR Excluding VAT</t>
  </si>
  <si>
    <t>USD VAT not Applicable</t>
  </si>
  <si>
    <t>BDA SOFTWARE LICENCE FOR NON MEMBERS (eg. Asset/Fund Managers)</t>
  </si>
  <si>
    <t>Licence</t>
  </si>
  <si>
    <t>3.  All prices are Rand-based, subject to an annual price review process outlined in the respective agreement and exclude VAT and any public data site licence fees.</t>
  </si>
  <si>
    <t xml:space="preserve">Storage per Page </t>
  </si>
  <si>
    <t>Charge per Page</t>
  </si>
  <si>
    <t>Subject to Floor Limit</t>
  </si>
  <si>
    <t>Subject to Ceiling Limit</t>
  </si>
  <si>
    <t>Subscription Fee - Monthly</t>
  </si>
  <si>
    <t>SLE/SLC Server (additional/mirror, COMMS included)</t>
  </si>
  <si>
    <t>SLE/SLC Server (disaster recovery/test)</t>
  </si>
  <si>
    <t>SLE/SLC Server (maintenance)</t>
  </si>
  <si>
    <t>Subscription (includes 15 000 Download Records per Day)</t>
  </si>
  <si>
    <t>Downloads (over 15 000 Records per Record per Day)</t>
  </si>
  <si>
    <t>Up to 5 Members</t>
  </si>
  <si>
    <t>Up to 10 Members</t>
  </si>
  <si>
    <t>up to 20 Members</t>
  </si>
  <si>
    <t>21 and Above Members</t>
  </si>
  <si>
    <t>Weekly Slot</t>
  </si>
  <si>
    <t>Dedicated Access to CDS (per month)</t>
  </si>
  <si>
    <t>Additional per Slot</t>
  </si>
  <si>
    <t>First 2 Test Slots</t>
  </si>
  <si>
    <t>Subscription per BDA Members Service Provider (Non User)</t>
  </si>
  <si>
    <t>Delivery Fee per Ton</t>
  </si>
  <si>
    <t>Additional Charge per Line</t>
  </si>
  <si>
    <t>Subscription (includes 15000 download records per day)</t>
  </si>
  <si>
    <t>Downloads (over 15 000 records - per record per day)</t>
  </si>
  <si>
    <t>Uploads (all uploaded records are charged for - per record per day)</t>
  </si>
  <si>
    <t>View only Terminals (including Equities and Indices Terminal Fees)</t>
  </si>
  <si>
    <t>STRATE AD VALOREM  LEVY</t>
  </si>
  <si>
    <t>PU or LU/Host to Host/FTP Connection - Physical or Logical unit</t>
  </si>
  <si>
    <t>Applicable to Primary and Back-up Line only</t>
  </si>
  <si>
    <t>Disaster Recovery Trader Workstations (Members only)</t>
  </si>
  <si>
    <t>* INVESTOR WORKSTATION (Investor - TALX)</t>
  </si>
  <si>
    <t xml:space="preserve">FUTURES - per Contract  </t>
  </si>
  <si>
    <t>OPTIONS -  per Contract</t>
  </si>
  <si>
    <t>Based on Contract Note Deal Value</t>
  </si>
  <si>
    <t>CONNECTIVITY FEE</t>
  </si>
  <si>
    <t>Page 1</t>
  </si>
  <si>
    <t xml:space="preserve"> </t>
  </si>
  <si>
    <t>Page 2</t>
  </si>
  <si>
    <t>Equities</t>
  </si>
  <si>
    <t>N/A</t>
  </si>
  <si>
    <t>Page 3</t>
  </si>
  <si>
    <t>Page 4</t>
  </si>
  <si>
    <t>MEMBER SERVICES</t>
  </si>
  <si>
    <t>Page 5</t>
  </si>
  <si>
    <t>MEMBERSHIP FEES</t>
  </si>
  <si>
    <t>BROKER DEALER ACCOUNTING (BDA)</t>
  </si>
  <si>
    <t>Transactions Type (Charge per BDA Transaction)</t>
  </si>
  <si>
    <t>Bonds</t>
  </si>
  <si>
    <t>Corrections</t>
  </si>
  <si>
    <t>Deals</t>
  </si>
  <si>
    <t>Electronic</t>
  </si>
  <si>
    <t>Financial</t>
  </si>
  <si>
    <t>Maintenance</t>
  </si>
  <si>
    <t>System Generated</t>
  </si>
  <si>
    <t>Disk Storage (Charge per BDA Transaction) Period of Online History</t>
  </si>
  <si>
    <t>24 months</t>
  </si>
  <si>
    <t>Master CD</t>
  </si>
  <si>
    <t>Copy CD</t>
  </si>
  <si>
    <t>BDA DISSEMINATION</t>
  </si>
  <si>
    <t>Service Fee</t>
  </si>
  <si>
    <t>TRADING TRANSACTION LEGS</t>
  </si>
  <si>
    <t>SUBSCRIPTION SERVICES</t>
  </si>
  <si>
    <t>ERD</t>
  </si>
  <si>
    <t>Portfolio</t>
  </si>
  <si>
    <t>Money Market - Upload</t>
  </si>
  <si>
    <t>Money Market - Online</t>
  </si>
  <si>
    <t>SWIFT SERVICE</t>
  </si>
  <si>
    <t>Buy Leg</t>
  </si>
  <si>
    <t>Sell Leg</t>
  </si>
  <si>
    <t xml:space="preserve">CLEARING AND SETTLEMENT </t>
  </si>
  <si>
    <t>TALX FEES</t>
  </si>
  <si>
    <t>JSE BASED SERVER WITH TALX ASP OPTION</t>
  </si>
  <si>
    <t>3 - 5 (per workstation)</t>
  </si>
  <si>
    <t>over 6 (per workstation)</t>
  </si>
  <si>
    <t>Notes:</t>
  </si>
  <si>
    <t>TESTING SERVICES</t>
  </si>
  <si>
    <t>CUSTOMER DEVELOPMENT SERVICE (CDS)</t>
  </si>
  <si>
    <t>Free</t>
  </si>
  <si>
    <t>OTHER SERVICES</t>
  </si>
  <si>
    <t>BDA DISSEMINATION FOR INSTITUTIONS</t>
  </si>
  <si>
    <t>STP SERVICES</t>
  </si>
  <si>
    <t>SUBSCRIPTION SERVICE FOR NON MEMBERS</t>
  </si>
  <si>
    <t>Variable</t>
  </si>
  <si>
    <t>BDA Fiche History (Scrip &amp; Financial)</t>
  </si>
  <si>
    <t>CONFORMANCE TESTING</t>
  </si>
  <si>
    <t>SERVER INHOUSE WITH TALX</t>
  </si>
  <si>
    <t>Charge per chargeable unit</t>
  </si>
  <si>
    <t xml:space="preserve">Category A                                               </t>
  </si>
  <si>
    <t xml:space="preserve">Category C                                                   </t>
  </si>
  <si>
    <t xml:space="preserve">Category D                                                   </t>
  </si>
  <si>
    <t xml:space="preserve">Category E                                                   </t>
  </si>
  <si>
    <t xml:space="preserve">Category B                                              </t>
  </si>
  <si>
    <t>ALTx</t>
  </si>
  <si>
    <t>Warrants</t>
  </si>
  <si>
    <t>BDA Data Storage for Report Production (Legal Requirement 5 yrs)</t>
  </si>
  <si>
    <t>White and Yellow Maize (100 tons)</t>
  </si>
  <si>
    <t>Wheat (50 tons)</t>
  </si>
  <si>
    <t>Sunflower Seed (50 tons)</t>
  </si>
  <si>
    <t>Soya (25 tons)</t>
  </si>
  <si>
    <t xml:space="preserve">Money Market                                                                   </t>
  </si>
  <si>
    <t>Charge per Message (irrespective of protocol used)</t>
  </si>
  <si>
    <t>Hardcopy</t>
  </si>
  <si>
    <t>Remote</t>
  </si>
  <si>
    <t>XML</t>
  </si>
  <si>
    <t xml:space="preserve">REPORT PRODUCTION </t>
  </si>
  <si>
    <t>BDA Custody and Settlement Membership</t>
  </si>
  <si>
    <t>Electronic Payments</t>
  </si>
  <si>
    <t>BDA - Upload (Batch / Realtime)</t>
  </si>
  <si>
    <t>Images (per 1000 Images - original cd)</t>
  </si>
  <si>
    <t>Per Workstation</t>
  </si>
  <si>
    <t>INVESTOR PROTECTION LEVY</t>
  </si>
  <si>
    <t>Percentage of value of leg 0.0002%</t>
  </si>
  <si>
    <t>ZAR Including VAT</t>
  </si>
  <si>
    <t xml:space="preserve"> Less than R 200 000.00</t>
  </si>
  <si>
    <r>
      <t xml:space="preserve">R 200 000.01, but less than R 1 million:  </t>
    </r>
    <r>
      <rPr>
        <b/>
        <sz val="9"/>
        <rFont val="Arial"/>
        <family val="2"/>
      </rPr>
      <t>0.005459%</t>
    </r>
  </si>
  <si>
    <t>Greater than R1.0 million</t>
  </si>
  <si>
    <t xml:space="preserve">     </t>
  </si>
  <si>
    <t>1.  Please note that the use of a TALX Trader Workstation / Server Disaster recovery licence will be limited to those Member firms using the TALX Trader Workstations / Server as primary functionality.  A maximum amount of disaster recovery licences that equals the number of primary workstations / serverlicences can be acquired.  A disaster recovery licence may only be used in disaster recovery situations and must not be used at the same time as the primary licence.  A Disaster Recovery workstation connected directly to the JSE server will be hot standby.  A Disaster Recovery Workstation connected to a disaster recovery server at the client site will be cold standby and will require escalation to the JSE and connection to the trading engine in a disaster recovery situation.</t>
  </si>
  <si>
    <t>2.  The JSE does not offer a sliding scale for TALX Trader Workstations.  Member firms requiring larger quantities of TALX Trader Workstation should contact the JSE to determine how to best structure their requirements.</t>
  </si>
  <si>
    <t>4.  *EXTERNAL USERS - All prices are Rand-based, subject to an annual price review process outlined in the respective agreements and exclude VAT and any public data site licence fees.</t>
  </si>
  <si>
    <t>Supply Market Information - ad hoc statistic requests 1 - 5</t>
  </si>
  <si>
    <t>Supply Market Information - ad hoc statistic requests 6 - 10</t>
  </si>
  <si>
    <t>Supply Market Information - ad hoc statistic requests 11 - 15</t>
  </si>
  <si>
    <t>Supply Market Information - ad hoc statistic requests 16 - 20</t>
  </si>
  <si>
    <t>Supply Market Information - ad hoc statistic requests 21 - 25</t>
  </si>
  <si>
    <t>MANAGED NETWORK FEES</t>
  </si>
  <si>
    <t>Monthly Admin/Support Fee</t>
  </si>
  <si>
    <t>General Market Information - Pricing (based on time of report creation - minutes)</t>
  </si>
  <si>
    <t>South Africa</t>
  </si>
  <si>
    <t>Namibia</t>
  </si>
  <si>
    <t>Rest of Africa</t>
  </si>
  <si>
    <t>Annual subscription including mailing costs</t>
  </si>
  <si>
    <t>Rest of the World</t>
  </si>
  <si>
    <t xml:space="preserve">JSE MONTHLY BULLETIN SUBSCRIPTION </t>
  </si>
  <si>
    <t>Single Copy</t>
  </si>
  <si>
    <t>December Issue with Historical Record</t>
  </si>
  <si>
    <t>ADDITIONAL SERVICES</t>
  </si>
  <si>
    <t>* INSTITUTIONAL FRONT ENDS (Institutional - TALX) Including Equities and Indices Terminal Fees</t>
  </si>
  <si>
    <t>Description</t>
  </si>
  <si>
    <t>Trading Fee</t>
  </si>
  <si>
    <t>R0.75 per 100 000</t>
  </si>
  <si>
    <t>j-Futures</t>
  </si>
  <si>
    <t>j-Options</t>
  </si>
  <si>
    <t>Options on future contracts</t>
  </si>
  <si>
    <t>j-Rand</t>
  </si>
  <si>
    <t>j-Bonds:  1) Report Only Trades</t>
  </si>
  <si>
    <t>R0.30 per 1  million with a cap of R70.000 per month</t>
  </si>
  <si>
    <t>R2.28 per million with no cap</t>
  </si>
  <si>
    <t>Futures on bonds and indices</t>
  </si>
  <si>
    <t>1 001</t>
  </si>
  <si>
    <t>5 001</t>
  </si>
  <si>
    <t>7 501</t>
  </si>
  <si>
    <t>to 10 000</t>
  </si>
  <si>
    <t>10 001</t>
  </si>
  <si>
    <t>15 001</t>
  </si>
  <si>
    <t>to 15 000</t>
  </si>
  <si>
    <t>or  more</t>
  </si>
  <si>
    <t>to  1 000</t>
  </si>
  <si>
    <t>to  5 000</t>
  </si>
  <si>
    <t>to  7 500</t>
  </si>
  <si>
    <t>Spot bonds and carries</t>
  </si>
  <si>
    <t>JSE TradElect API excluding Terminal Fees</t>
  </si>
  <si>
    <t>SLE/SLC Server (first, including TradElect API) (COMMS included)</t>
  </si>
  <si>
    <t>j-Bonds:  2) Central Order Book Trades (Trades Guaranteed  for settelement)</t>
  </si>
  <si>
    <t>JIBAF: 1) Reprt Only Trades</t>
  </si>
  <si>
    <t>3-month Jibar Futures</t>
  </si>
  <si>
    <t>R0.40 per R100,000</t>
  </si>
  <si>
    <t>JIBAF: 2) Central Order Book Trades</t>
  </si>
  <si>
    <t>R0.25 per R100,000</t>
  </si>
  <si>
    <t>Trading Fee 
per contract</t>
  </si>
  <si>
    <t>Currency Derivatives</t>
  </si>
  <si>
    <t>Currency Futures:</t>
  </si>
  <si>
    <t>Currency Futures</t>
  </si>
  <si>
    <t>Dollar/Rand;  Euro/Rand;  Sterling/Rand;  Australian Dollar/Rand  and  Yen/Rand</t>
  </si>
  <si>
    <t>R0.50 with a cap of R35,000 per deal</t>
  </si>
  <si>
    <t>Currency Options:</t>
  </si>
  <si>
    <t>Currency Options on futures</t>
  </si>
  <si>
    <t>Dollar/Rand;  Euro/Rand;  Sterling/Rand  and  Australian Dollar/Rand  and  Yen/Rand</t>
  </si>
  <si>
    <t>JSE COMMODITY DERIVATIVES MEMBER SERVICES</t>
  </si>
  <si>
    <t>Chicago Corn (100 tons)</t>
  </si>
  <si>
    <t>Comex Gold (10 ounces)</t>
  </si>
  <si>
    <t>Nymex Crude Oil (100 barrels)</t>
  </si>
  <si>
    <t>Nymex Platinum (10 ounces)</t>
  </si>
  <si>
    <t>CURRENCY DERIVATIVES PRODUCTS</t>
  </si>
  <si>
    <t>Trader Workstation (Including Equities and Indices Terminal Fees no COMMS required) 1- 20</t>
  </si>
  <si>
    <t>Trader Workstation (Including Equities and Indices Terminal Fees no COMMS required) 21- 40</t>
  </si>
  <si>
    <t>Trader Workstation (Including Equities and Indices Terminal Fees no COMMS required) 40+</t>
  </si>
  <si>
    <t>Percentage of value of each trade leg 0.0026%</t>
  </si>
  <si>
    <t>Each trade leg</t>
  </si>
  <si>
    <t>Percentage of value of each trade leg 0.0040%</t>
  </si>
  <si>
    <t>INTEREST RATE PRODUCTS</t>
  </si>
</sst>
</file>

<file path=xl/styles.xml><?xml version="1.0" encoding="utf-8"?>
<styleSheet xmlns="http://schemas.openxmlformats.org/spreadsheetml/2006/main">
  <numFmts count="7">
    <numFmt numFmtId="8" formatCode="&quot;R&quot;\ #,##0.00;[Red]&quot;R&quot;\ \-#,##0.00"/>
    <numFmt numFmtId="164" formatCode="&quot;$&quot;#,##0"/>
    <numFmt numFmtId="165" formatCode="[$R-1C09]\ #,##0.00"/>
    <numFmt numFmtId="166" formatCode="[$$-409]#,##0"/>
    <numFmt numFmtId="167" formatCode="[$$-409]#,##0.00"/>
    <numFmt numFmtId="168" formatCode="[$R-436]\ #,##0.00"/>
    <numFmt numFmtId="169" formatCode="[$R-1D09]\ #,##0.0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5" fillId="0" borderId="0" xfId="0" applyFont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165" fontId="5" fillId="0" borderId="0" xfId="0" applyNumberFormat="1" applyFont="1" applyBorder="1"/>
    <xf numFmtId="165" fontId="5" fillId="0" borderId="3" xfId="0" applyNumberFormat="1" applyFont="1" applyBorder="1"/>
    <xf numFmtId="0" fontId="5" fillId="0" borderId="0" xfId="0" applyFont="1"/>
    <xf numFmtId="0" fontId="5" fillId="0" borderId="4" xfId="0" applyFont="1" applyBorder="1"/>
    <xf numFmtId="165" fontId="5" fillId="0" borderId="5" xfId="0" applyNumberFormat="1" applyFont="1" applyBorder="1"/>
    <xf numFmtId="0" fontId="5" fillId="0" borderId="6" xfId="0" applyFont="1" applyFill="1" applyBorder="1"/>
    <xf numFmtId="165" fontId="5" fillId="0" borderId="2" xfId="0" applyNumberFormat="1" applyFont="1" applyBorder="1" applyAlignment="1">
      <alignment horizontal="right"/>
    </xf>
    <xf numFmtId="0" fontId="5" fillId="0" borderId="0" xfId="0" applyFont="1" applyFill="1" applyBorder="1"/>
    <xf numFmtId="0" fontId="0" fillId="0" borderId="0" xfId="0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0" fontId="5" fillId="0" borderId="7" xfId="0" applyFont="1" applyFill="1" applyBorder="1"/>
    <xf numFmtId="0" fontId="0" fillId="0" borderId="0" xfId="0" applyFill="1" applyBorder="1"/>
    <xf numFmtId="0" fontId="5" fillId="0" borderId="8" xfId="0" applyFont="1" applyFill="1" applyBorder="1"/>
    <xf numFmtId="0" fontId="5" fillId="0" borderId="6" xfId="0" applyFont="1" applyFill="1" applyBorder="1" applyAlignment="1"/>
    <xf numFmtId="0" fontId="5" fillId="0" borderId="9" xfId="0" applyFont="1" applyFill="1" applyBorder="1"/>
    <xf numFmtId="0" fontId="0" fillId="0" borderId="0" xfId="0" applyFill="1"/>
    <xf numFmtId="165" fontId="5" fillId="2" borderId="2" xfId="0" applyNumberFormat="1" applyFont="1" applyFill="1" applyBorder="1" applyAlignment="1">
      <alignment horizontal="right"/>
    </xf>
    <xf numFmtId="0" fontId="0" fillId="0" borderId="6" xfId="0" applyFill="1" applyBorder="1"/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5" fillId="3" borderId="11" xfId="0" applyFont="1" applyFill="1" applyBorder="1"/>
    <xf numFmtId="0" fontId="5" fillId="3" borderId="12" xfId="0" applyFont="1" applyFill="1" applyBorder="1"/>
    <xf numFmtId="0" fontId="2" fillId="3" borderId="13" xfId="0" applyFont="1" applyFill="1" applyBorder="1"/>
    <xf numFmtId="165" fontId="5" fillId="3" borderId="11" xfId="0" applyNumberFormat="1" applyFont="1" applyFill="1" applyBorder="1" applyAlignment="1">
      <alignment horizontal="right"/>
    </xf>
    <xf numFmtId="165" fontId="5" fillId="3" borderId="11" xfId="0" applyNumberFormat="1" applyFont="1" applyFill="1" applyBorder="1"/>
    <xf numFmtId="165" fontId="5" fillId="0" borderId="14" xfId="0" applyNumberFormat="1" applyFont="1" applyBorder="1"/>
    <xf numFmtId="165" fontId="5" fillId="0" borderId="1" xfId="0" applyNumberFormat="1" applyFont="1" applyFill="1" applyBorder="1"/>
    <xf numFmtId="164" fontId="4" fillId="0" borderId="15" xfId="0" applyNumberFormat="1" applyFont="1" applyFill="1" applyBorder="1" applyAlignment="1">
      <alignment horizontal="right"/>
    </xf>
    <xf numFmtId="165" fontId="5" fillId="0" borderId="14" xfId="0" applyNumberFormat="1" applyFont="1" applyFill="1" applyBorder="1"/>
    <xf numFmtId="164" fontId="4" fillId="0" borderId="16" xfId="0" applyNumberFormat="1" applyFont="1" applyFill="1" applyBorder="1" applyAlignment="1">
      <alignment horizontal="right"/>
    </xf>
    <xf numFmtId="165" fontId="7" fillId="0" borderId="2" xfId="0" applyNumberFormat="1" applyFont="1" applyBorder="1"/>
    <xf numFmtId="0" fontId="5" fillId="0" borderId="9" xfId="0" applyFont="1" applyFill="1" applyBorder="1" applyAlignment="1"/>
    <xf numFmtId="0" fontId="5" fillId="0" borderId="8" xfId="0" applyFont="1" applyBorder="1"/>
    <xf numFmtId="0" fontId="5" fillId="0" borderId="9" xfId="0" applyFont="1" applyBorder="1" applyAlignment="1"/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5" fontId="5" fillId="0" borderId="17" xfId="0" applyNumberFormat="1" applyFont="1" applyBorder="1"/>
    <xf numFmtId="164" fontId="4" fillId="0" borderId="18" xfId="0" applyNumberFormat="1" applyFont="1" applyBorder="1" applyAlignment="1">
      <alignment horizontal="right"/>
    </xf>
    <xf numFmtId="0" fontId="5" fillId="0" borderId="7" xfId="0" applyFont="1" applyFill="1" applyBorder="1" applyAlignment="1"/>
    <xf numFmtId="164" fontId="5" fillId="3" borderId="12" xfId="0" applyNumberFormat="1" applyFont="1" applyFill="1" applyBorder="1"/>
    <xf numFmtId="165" fontId="5" fillId="3" borderId="19" xfId="0" applyNumberFormat="1" applyFont="1" applyFill="1" applyBorder="1"/>
    <xf numFmtId="165" fontId="5" fillId="3" borderId="5" xfId="0" applyNumberFormat="1" applyFont="1" applyFill="1" applyBorder="1"/>
    <xf numFmtId="165" fontId="5" fillId="3" borderId="20" xfId="0" applyNumberFormat="1" applyFont="1" applyFill="1" applyBorder="1"/>
    <xf numFmtId="0" fontId="2" fillId="3" borderId="21" xfId="0" applyFont="1" applyFill="1" applyBorder="1"/>
    <xf numFmtId="0" fontId="0" fillId="3" borderId="19" xfId="0" applyFill="1" applyBorder="1"/>
    <xf numFmtId="166" fontId="4" fillId="3" borderId="22" xfId="0" applyNumberFormat="1" applyFont="1" applyFill="1" applyBorder="1" applyAlignment="1">
      <alignment horizontal="right"/>
    </xf>
    <xf numFmtId="165" fontId="5" fillId="3" borderId="23" xfId="0" applyNumberFormat="1" applyFont="1" applyFill="1" applyBorder="1"/>
    <xf numFmtId="0" fontId="0" fillId="0" borderId="9" xfId="0" applyFill="1" applyBorder="1"/>
    <xf numFmtId="168" fontId="5" fillId="0" borderId="17" xfId="0" applyNumberFormat="1" applyFont="1" applyBorder="1"/>
    <xf numFmtId="164" fontId="4" fillId="3" borderId="24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7" fontId="4" fillId="3" borderId="12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5" fillId="3" borderId="5" xfId="0" applyFont="1" applyFill="1" applyBorder="1"/>
    <xf numFmtId="2" fontId="5" fillId="3" borderId="5" xfId="0" applyNumberFormat="1" applyFont="1" applyFill="1" applyBorder="1"/>
    <xf numFmtId="0" fontId="2" fillId="3" borderId="19" xfId="0" applyFont="1" applyFill="1" applyBorder="1"/>
    <xf numFmtId="165" fontId="5" fillId="0" borderId="5" xfId="0" applyNumberFormat="1" applyFont="1" applyBorder="1" applyAlignment="1">
      <alignment horizontal="right"/>
    </xf>
    <xf numFmtId="164" fontId="5" fillId="3" borderId="22" xfId="0" applyNumberFormat="1" applyFont="1" applyFill="1" applyBorder="1"/>
    <xf numFmtId="164" fontId="5" fillId="3" borderId="12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5" fillId="0" borderId="13" xfId="0" applyFont="1" applyFill="1" applyBorder="1"/>
    <xf numFmtId="165" fontId="5" fillId="0" borderId="11" xfId="0" applyNumberFormat="1" applyFont="1" applyFill="1" applyBorder="1"/>
    <xf numFmtId="165" fontId="5" fillId="0" borderId="11" xfId="0" applyNumberFormat="1" applyFont="1" applyBorder="1"/>
    <xf numFmtId="164" fontId="4" fillId="0" borderId="12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7" fontId="5" fillId="0" borderId="15" xfId="0" applyNumberFormat="1" applyFont="1" applyBorder="1" applyAlignment="1">
      <alignment horizontal="right"/>
    </xf>
    <xf numFmtId="167" fontId="5" fillId="0" borderId="25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/>
    <xf numFmtId="0" fontId="8" fillId="0" borderId="0" xfId="0" applyFont="1" applyAlignment="1">
      <alignment horizontal="center"/>
    </xf>
    <xf numFmtId="0" fontId="3" fillId="0" borderId="0" xfId="0" applyFont="1" applyFill="1"/>
    <xf numFmtId="167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2" fillId="3" borderId="26" xfId="0" applyFont="1" applyFill="1" applyBorder="1"/>
    <xf numFmtId="169" fontId="5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0" fontId="9" fillId="0" borderId="0" xfId="0" applyFont="1" applyFill="1" applyAlignment="1">
      <alignment horizontal="center"/>
    </xf>
    <xf numFmtId="167" fontId="5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5" fillId="0" borderId="13" xfId="0" applyFont="1" applyBorder="1"/>
    <xf numFmtId="164" fontId="4" fillId="0" borderId="12" xfId="0" applyNumberFormat="1" applyFont="1" applyBorder="1" applyAlignment="1">
      <alignment horizontal="right"/>
    </xf>
    <xf numFmtId="165" fontId="5" fillId="0" borderId="19" xfId="0" applyNumberFormat="1" applyFont="1" applyFill="1" applyBorder="1"/>
    <xf numFmtId="0" fontId="2" fillId="3" borderId="13" xfId="0" applyFont="1" applyFill="1" applyBorder="1" applyAlignment="1">
      <alignment wrapText="1"/>
    </xf>
    <xf numFmtId="165" fontId="5" fillId="0" borderId="19" xfId="0" applyNumberFormat="1" applyFont="1" applyBorder="1"/>
    <xf numFmtId="164" fontId="4" fillId="0" borderId="24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22" xfId="0" applyFill="1" applyBorder="1"/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0" xfId="0" applyFont="1" applyFill="1"/>
    <xf numFmtId="165" fontId="5" fillId="0" borderId="28" xfId="0" applyNumberFormat="1" applyFont="1" applyFill="1" applyBorder="1"/>
    <xf numFmtId="165" fontId="5" fillId="0" borderId="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/>
    <xf numFmtId="0" fontId="5" fillId="0" borderId="7" xfId="0" applyFont="1" applyBorder="1" applyAlignment="1"/>
    <xf numFmtId="165" fontId="5" fillId="0" borderId="29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5" fillId="0" borderId="30" xfId="0" applyNumberFormat="1" applyFont="1" applyFill="1" applyBorder="1"/>
    <xf numFmtId="165" fontId="5" fillId="0" borderId="29" xfId="0" applyNumberFormat="1" applyFont="1" applyFill="1" applyBorder="1"/>
    <xf numFmtId="165" fontId="5" fillId="0" borderId="31" xfId="0" applyNumberFormat="1" applyFont="1" applyFill="1" applyBorder="1"/>
    <xf numFmtId="0" fontId="0" fillId="3" borderId="11" xfId="0" applyFill="1" applyBorder="1"/>
    <xf numFmtId="0" fontId="0" fillId="0" borderId="14" xfId="0" applyBorder="1"/>
    <xf numFmtId="0" fontId="0" fillId="3" borderId="32" xfId="0" applyFill="1" applyBorder="1"/>
    <xf numFmtId="0" fontId="0" fillId="0" borderId="3" xfId="0" applyBorder="1"/>
    <xf numFmtId="0" fontId="2" fillId="3" borderId="33" xfId="0" applyFont="1" applyFill="1" applyBorder="1"/>
    <xf numFmtId="0" fontId="0" fillId="0" borderId="10" xfId="0" applyFill="1" applyBorder="1" applyAlignment="1">
      <alignment horizontal="center"/>
    </xf>
    <xf numFmtId="0" fontId="0" fillId="0" borderId="30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7" xfId="0" applyBorder="1"/>
    <xf numFmtId="9" fontId="5" fillId="0" borderId="0" xfId="1" applyFont="1"/>
    <xf numFmtId="0" fontId="0" fillId="0" borderId="0" xfId="0" applyFill="1" applyBorder="1" applyAlignment="1"/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8" fontId="1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10" fillId="0" borderId="2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0" fillId="0" borderId="35" xfId="0" applyFont="1" applyFill="1" applyBorder="1"/>
    <xf numFmtId="0" fontId="10" fillId="0" borderId="36" xfId="0" applyFont="1" applyFill="1" applyBorder="1" applyAlignment="1">
      <alignment horizontal="center" wrapText="1"/>
    </xf>
    <xf numFmtId="0" fontId="10" fillId="0" borderId="6" xfId="0" applyFont="1" applyFill="1" applyBorder="1"/>
    <xf numFmtId="0" fontId="10" fillId="0" borderId="10" xfId="0" applyFont="1" applyFill="1" applyBorder="1" applyAlignment="1">
      <alignment horizontal="center" wrapText="1"/>
    </xf>
    <xf numFmtId="0" fontId="13" fillId="0" borderId="9" xfId="0" applyFon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 applyAlignment="1">
      <alignment horizontal="left" indent="10"/>
    </xf>
    <xf numFmtId="8" fontId="10" fillId="0" borderId="10" xfId="0" applyNumberFormat="1" applyFont="1" applyFill="1" applyBorder="1" applyAlignment="1">
      <alignment horizontal="right" vertical="top" wrapText="1"/>
    </xf>
    <xf numFmtId="0" fontId="0" fillId="0" borderId="37" xfId="0" applyBorder="1"/>
    <xf numFmtId="0" fontId="0" fillId="0" borderId="38" xfId="0" applyBorder="1"/>
    <xf numFmtId="0" fontId="13" fillId="0" borderId="26" xfId="0" applyFont="1" applyBorder="1"/>
    <xf numFmtId="0" fontId="0" fillId="0" borderId="4" xfId="0" applyBorder="1" applyAlignment="1">
      <alignment horizontal="left" indent="9"/>
    </xf>
    <xf numFmtId="0" fontId="0" fillId="0" borderId="39" xfId="0" applyBorder="1" applyAlignment="1"/>
    <xf numFmtId="0" fontId="0" fillId="0" borderId="40" xfId="0" applyBorder="1" applyAlignment="1"/>
    <xf numFmtId="0" fontId="11" fillId="3" borderId="41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0" fillId="0" borderId="4" xfId="0" applyFill="1" applyBorder="1"/>
    <xf numFmtId="8" fontId="10" fillId="0" borderId="10" xfId="0" applyNumberFormat="1" applyFont="1" applyFill="1" applyBorder="1" applyAlignment="1">
      <alignment horizontal="left" vertical="top" wrapText="1"/>
    </xf>
    <xf numFmtId="0" fontId="0" fillId="0" borderId="44" xfId="0" applyBorder="1"/>
    <xf numFmtId="8" fontId="10" fillId="0" borderId="25" xfId="0" applyNumberFormat="1" applyFont="1" applyFill="1" applyBorder="1" applyAlignment="1">
      <alignment horizontal="left" vertical="top" wrapText="1"/>
    </xf>
    <xf numFmtId="0" fontId="5" fillId="0" borderId="26" xfId="0" applyFont="1" applyFill="1" applyBorder="1"/>
    <xf numFmtId="0" fontId="0" fillId="0" borderId="45" xfId="0" applyFill="1" applyBorder="1"/>
    <xf numFmtId="0" fontId="0" fillId="0" borderId="45" xfId="0" applyFill="1" applyBorder="1" applyAlignment="1">
      <alignment horizontal="left"/>
    </xf>
    <xf numFmtId="0" fontId="0" fillId="0" borderId="45" xfId="0" applyFill="1" applyBorder="1" applyAlignment="1"/>
    <xf numFmtId="0" fontId="11" fillId="3" borderId="43" xfId="0" applyFont="1" applyFill="1" applyBorder="1" applyAlignment="1">
      <alignment horizontal="center" wrapText="1"/>
    </xf>
    <xf numFmtId="0" fontId="3" fillId="0" borderId="46" xfId="0" applyFont="1" applyFill="1" applyBorder="1"/>
    <xf numFmtId="0" fontId="3" fillId="0" borderId="46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0" fontId="5" fillId="0" borderId="32" xfId="0" applyFont="1" applyFill="1" applyBorder="1"/>
    <xf numFmtId="165" fontId="5" fillId="0" borderId="32" xfId="0" applyNumberFormat="1" applyFont="1" applyFill="1" applyBorder="1"/>
    <xf numFmtId="165" fontId="5" fillId="0" borderId="32" xfId="0" applyNumberFormat="1" applyFont="1" applyBorder="1"/>
    <xf numFmtId="164" fontId="4" fillId="0" borderId="32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48" xfId="0" applyBorder="1" applyAlignment="1"/>
    <xf numFmtId="0" fontId="0" fillId="0" borderId="27" xfId="0" applyBorder="1" applyAlignment="1"/>
    <xf numFmtId="0" fontId="0" fillId="0" borderId="49" xfId="0" applyBorder="1"/>
    <xf numFmtId="0" fontId="0" fillId="0" borderId="50" xfId="0" applyBorder="1"/>
    <xf numFmtId="0" fontId="0" fillId="0" borderId="51" xfId="0" applyBorder="1"/>
    <xf numFmtId="165" fontId="6" fillId="0" borderId="0" xfId="0" applyNumberFormat="1" applyFont="1" applyBorder="1"/>
    <xf numFmtId="0" fontId="2" fillId="3" borderId="52" xfId="0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right"/>
    </xf>
    <xf numFmtId="0" fontId="5" fillId="3" borderId="52" xfId="0" applyFont="1" applyFill="1" applyBorder="1"/>
    <xf numFmtId="165" fontId="5" fillId="0" borderId="53" xfId="0" applyNumberFormat="1" applyFont="1" applyBorder="1" applyAlignment="1">
      <alignment horizontal="right"/>
    </xf>
    <xf numFmtId="165" fontId="5" fillId="0" borderId="40" xfId="0" applyNumberFormat="1" applyFont="1" applyFill="1" applyBorder="1" applyAlignment="1">
      <alignment horizontal="right"/>
    </xf>
    <xf numFmtId="0" fontId="2" fillId="3" borderId="41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165" fontId="5" fillId="0" borderId="10" xfId="0" applyNumberFormat="1" applyFont="1" applyBorder="1"/>
    <xf numFmtId="165" fontId="5" fillId="0" borderId="16" xfId="0" applyNumberFormat="1" applyFont="1" applyFill="1" applyBorder="1"/>
    <xf numFmtId="165" fontId="5" fillId="0" borderId="10" xfId="0" applyNumberFormat="1" applyFont="1" applyFill="1" applyBorder="1"/>
    <xf numFmtId="165" fontId="5" fillId="0" borderId="36" xfId="0" applyNumberFormat="1" applyFont="1" applyBorder="1"/>
    <xf numFmtId="165" fontId="5" fillId="2" borderId="10" xfId="0" applyNumberFormat="1" applyFont="1" applyFill="1" applyBorder="1"/>
    <xf numFmtId="165" fontId="5" fillId="0" borderId="25" xfId="0" applyNumberFormat="1" applyFont="1" applyFill="1" applyBorder="1"/>
    <xf numFmtId="165" fontId="5" fillId="0" borderId="0" xfId="0" applyNumberFormat="1" applyFont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165" fontId="5" fillId="0" borderId="36" xfId="0" applyNumberFormat="1" applyFont="1" applyFill="1" applyBorder="1"/>
    <xf numFmtId="0" fontId="0" fillId="0" borderId="53" xfId="0" applyFill="1" applyBorder="1"/>
    <xf numFmtId="0" fontId="0" fillId="0" borderId="30" xfId="0" applyFill="1" applyBorder="1"/>
    <xf numFmtId="0" fontId="0" fillId="0" borderId="40" xfId="0" applyFill="1" applyBorder="1"/>
    <xf numFmtId="0" fontId="1" fillId="0" borderId="54" xfId="0" applyFont="1" applyFill="1" applyBorder="1"/>
    <xf numFmtId="0" fontId="5" fillId="0" borderId="32" xfId="0" applyFont="1" applyBorder="1"/>
    <xf numFmtId="165" fontId="5" fillId="0" borderId="5" xfId="0" applyNumberFormat="1" applyFont="1" applyFill="1" applyBorder="1" applyAlignment="1">
      <alignment horizontal="right"/>
    </xf>
    <xf numFmtId="165" fontId="5" fillId="0" borderId="32" xfId="0" applyNumberFormat="1" applyFont="1" applyFill="1" applyBorder="1" applyAlignment="1">
      <alignment horizontal="right"/>
    </xf>
    <xf numFmtId="0" fontId="5" fillId="0" borderId="32" xfId="0" applyFont="1" applyBorder="1" applyAlignment="1"/>
    <xf numFmtId="0" fontId="7" fillId="0" borderId="32" xfId="0" applyFont="1" applyBorder="1"/>
    <xf numFmtId="0" fontId="5" fillId="0" borderId="45" xfId="0" applyFont="1" applyFill="1" applyBorder="1"/>
    <xf numFmtId="165" fontId="5" fillId="0" borderId="45" xfId="0" applyNumberFormat="1" applyFont="1" applyFill="1" applyBorder="1"/>
    <xf numFmtId="165" fontId="5" fillId="0" borderId="45" xfId="0" applyNumberFormat="1" applyFont="1" applyBorder="1"/>
    <xf numFmtId="164" fontId="4" fillId="0" borderId="45" xfId="0" applyNumberFormat="1" applyFont="1" applyFill="1" applyBorder="1" applyAlignment="1">
      <alignment horizontal="right"/>
    </xf>
    <xf numFmtId="165" fontId="5" fillId="0" borderId="5" xfId="0" applyNumberFormat="1" applyFont="1" applyFill="1" applyBorder="1"/>
    <xf numFmtId="0" fontId="1" fillId="0" borderId="8" xfId="0" applyFont="1" applyBorder="1"/>
    <xf numFmtId="0" fontId="1" fillId="0" borderId="6" xfId="0" applyFont="1" applyFill="1" applyBorder="1"/>
    <xf numFmtId="0" fontId="1" fillId="0" borderId="6" xfId="0" applyFont="1" applyBorder="1"/>
    <xf numFmtId="0" fontId="1" fillId="0" borderId="9" xfId="0" applyFont="1" applyBorder="1"/>
    <xf numFmtId="0" fontId="1" fillId="3" borderId="11" xfId="0" applyFont="1" applyFill="1" applyBorder="1"/>
    <xf numFmtId="165" fontId="1" fillId="0" borderId="30" xfId="0" applyNumberFormat="1" applyFont="1" applyFill="1" applyBorder="1"/>
    <xf numFmtId="165" fontId="1" fillId="0" borderId="30" xfId="0" applyNumberFormat="1" applyFont="1" applyBorder="1"/>
    <xf numFmtId="165" fontId="1" fillId="0" borderId="31" xfId="0" applyNumberFormat="1" applyFont="1" applyBorder="1"/>
    <xf numFmtId="0" fontId="1" fillId="3" borderId="32" xfId="0" applyFont="1" applyFill="1" applyBorder="1"/>
    <xf numFmtId="165" fontId="1" fillId="0" borderId="29" xfId="0" applyNumberFormat="1" applyFont="1" applyBorder="1"/>
    <xf numFmtId="165" fontId="1" fillId="0" borderId="1" xfId="0" applyNumberFormat="1" applyFont="1" applyBorder="1"/>
    <xf numFmtId="0" fontId="1" fillId="0" borderId="4" xfId="0" applyFont="1" applyBorder="1"/>
    <xf numFmtId="165" fontId="1" fillId="0" borderId="40" xfId="0" applyNumberFormat="1" applyFont="1" applyBorder="1"/>
    <xf numFmtId="0" fontId="0" fillId="3" borderId="57" xfId="0" applyFill="1" applyBorder="1"/>
    <xf numFmtId="0" fontId="0" fillId="3" borderId="46" xfId="0" applyFill="1" applyBorder="1"/>
    <xf numFmtId="0" fontId="5" fillId="3" borderId="58" xfId="0" applyFont="1" applyFill="1" applyBorder="1"/>
    <xf numFmtId="0" fontId="7" fillId="0" borderId="59" xfId="0" applyFont="1" applyBorder="1" applyAlignment="1"/>
    <xf numFmtId="0" fontId="7" fillId="0" borderId="54" xfId="0" applyFont="1" applyBorder="1" applyAlignment="1"/>
    <xf numFmtId="0" fontId="7" fillId="0" borderId="54" xfId="0" applyFont="1" applyBorder="1"/>
    <xf numFmtId="0" fontId="7" fillId="0" borderId="56" xfId="0" applyFont="1" applyBorder="1"/>
    <xf numFmtId="0" fontId="4" fillId="3" borderId="33" xfId="0" applyFont="1" applyFill="1" applyBorder="1"/>
    <xf numFmtId="0" fontId="2" fillId="3" borderId="60" xfId="0" applyFont="1" applyFill="1" applyBorder="1" applyAlignment="1"/>
    <xf numFmtId="0" fontId="5" fillId="0" borderId="59" xfId="0" applyFont="1" applyBorder="1"/>
    <xf numFmtId="0" fontId="5" fillId="0" borderId="56" xfId="0" applyFont="1" applyBorder="1" applyAlignment="1"/>
    <xf numFmtId="0" fontId="2" fillId="3" borderId="60" xfId="0" applyFont="1" applyFill="1" applyBorder="1"/>
    <xf numFmtId="0" fontId="5" fillId="0" borderId="54" xfId="0" applyFont="1" applyBorder="1"/>
    <xf numFmtId="0" fontId="5" fillId="0" borderId="54" xfId="0" applyFont="1" applyFill="1" applyBorder="1"/>
    <xf numFmtId="0" fontId="5" fillId="0" borderId="61" xfId="0" applyFont="1" applyBorder="1"/>
    <xf numFmtId="0" fontId="5" fillId="0" borderId="59" xfId="0" applyFont="1" applyFill="1" applyBorder="1"/>
    <xf numFmtId="0" fontId="0" fillId="0" borderId="54" xfId="0" applyBorder="1"/>
    <xf numFmtId="0" fontId="5" fillId="0" borderId="61" xfId="0" applyFont="1" applyFill="1" applyBorder="1"/>
    <xf numFmtId="0" fontId="0" fillId="0" borderId="61" xfId="0" applyFill="1" applyBorder="1"/>
    <xf numFmtId="0" fontId="5" fillId="0" borderId="60" xfId="0" applyFont="1" applyBorder="1"/>
    <xf numFmtId="0" fontId="4" fillId="3" borderId="60" xfId="0" applyFont="1" applyFill="1" applyBorder="1"/>
    <xf numFmtId="0" fontId="5" fillId="0" borderId="55" xfId="0" applyFont="1" applyFill="1" applyBorder="1"/>
    <xf numFmtId="0" fontId="5" fillId="0" borderId="56" xfId="0" applyFont="1" applyFill="1" applyBorder="1"/>
    <xf numFmtId="165" fontId="5" fillId="0" borderId="29" xfId="0" applyNumberFormat="1" applyFont="1" applyBorder="1"/>
    <xf numFmtId="165" fontId="5" fillId="0" borderId="30" xfId="0" applyNumberFormat="1" applyFont="1" applyBorder="1"/>
    <xf numFmtId="165" fontId="5" fillId="0" borderId="40" xfId="0" applyNumberFormat="1" applyFont="1" applyBorder="1"/>
    <xf numFmtId="165" fontId="5" fillId="0" borderId="31" xfId="0" applyNumberFormat="1" applyFont="1" applyBorder="1"/>
    <xf numFmtId="165" fontId="5" fillId="3" borderId="52" xfId="0" applyNumberFormat="1" applyFont="1" applyFill="1" applyBorder="1"/>
    <xf numFmtId="0" fontId="0" fillId="3" borderId="20" xfId="0" applyFill="1" applyBorder="1"/>
    <xf numFmtId="0" fontId="2" fillId="3" borderId="20" xfId="0" applyFont="1" applyFill="1" applyBorder="1"/>
    <xf numFmtId="0" fontId="5" fillId="3" borderId="23" xfId="0" applyFont="1" applyFill="1" applyBorder="1"/>
    <xf numFmtId="165" fontId="5" fillId="0" borderId="23" xfId="0" applyNumberFormat="1" applyFont="1" applyBorder="1"/>
    <xf numFmtId="165" fontId="5" fillId="0" borderId="53" xfId="0" applyNumberFormat="1" applyFont="1" applyFill="1" applyBorder="1"/>
    <xf numFmtId="165" fontId="5" fillId="0" borderId="40" xfId="0" applyNumberFormat="1" applyFont="1" applyFill="1" applyBorder="1"/>
    <xf numFmtId="0" fontId="4" fillId="0" borderId="59" xfId="0" applyFont="1" applyFill="1" applyBorder="1"/>
    <xf numFmtId="0" fontId="4" fillId="0" borderId="54" xfId="0" applyFont="1" applyFill="1" applyBorder="1"/>
    <xf numFmtId="0" fontId="4" fillId="0" borderId="60" xfId="0" applyFont="1" applyBorder="1"/>
    <xf numFmtId="0" fontId="5" fillId="0" borderId="61" xfId="0" applyFont="1" applyBorder="1" applyAlignment="1"/>
    <xf numFmtId="0" fontId="5" fillId="0" borderId="54" xfId="0" applyFont="1" applyBorder="1" applyAlignment="1"/>
    <xf numFmtId="0" fontId="5" fillId="0" borderId="56" xfId="0" applyFont="1" applyBorder="1"/>
    <xf numFmtId="0" fontId="5" fillId="0" borderId="60" xfId="0" applyFont="1" applyFill="1" applyBorder="1"/>
    <xf numFmtId="0" fontId="2" fillId="3" borderId="20" xfId="0" applyFont="1" applyFill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right"/>
    </xf>
    <xf numFmtId="0" fontId="0" fillId="3" borderId="23" xfId="0" applyFill="1" applyBorder="1"/>
    <xf numFmtId="165" fontId="7" fillId="0" borderId="30" xfId="0" applyNumberFormat="1" applyFont="1" applyBorder="1"/>
    <xf numFmtId="165" fontId="5" fillId="3" borderId="5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/>
    </xf>
    <xf numFmtId="0" fontId="5" fillId="0" borderId="20" xfId="0" applyFont="1" applyBorder="1"/>
    <xf numFmtId="167" fontId="5" fillId="0" borderId="62" xfId="0" applyNumberFormat="1" applyFont="1" applyBorder="1" applyAlignment="1">
      <alignment horizontal="right"/>
    </xf>
    <xf numFmtId="0" fontId="5" fillId="0" borderId="63" xfId="0" applyFont="1" applyBorder="1"/>
    <xf numFmtId="167" fontId="5" fillId="0" borderId="64" xfId="0" applyNumberFormat="1" applyFont="1" applyBorder="1" applyAlignment="1">
      <alignment horizontal="right"/>
    </xf>
    <xf numFmtId="0" fontId="3" fillId="4" borderId="41" xfId="0" applyFont="1" applyFill="1" applyBorder="1"/>
    <xf numFmtId="0" fontId="3" fillId="4" borderId="32" xfId="0" applyFont="1" applyFill="1" applyBorder="1"/>
    <xf numFmtId="0" fontId="3" fillId="4" borderId="42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left"/>
    </xf>
    <xf numFmtId="165" fontId="12" fillId="0" borderId="0" xfId="0" applyNumberFormat="1" applyFont="1" applyFill="1" applyBorder="1"/>
    <xf numFmtId="10" fontId="0" fillId="0" borderId="0" xfId="1" applyNumberFormat="1" applyFont="1"/>
    <xf numFmtId="10" fontId="0" fillId="0" borderId="0" xfId="0" applyNumberFormat="1"/>
    <xf numFmtId="9" fontId="12" fillId="0" borderId="0" xfId="1" applyFont="1" applyFill="1" applyBorder="1"/>
    <xf numFmtId="10" fontId="12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25" xfId="0" applyFill="1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/>
    <xf numFmtId="0" fontId="6" fillId="0" borderId="0" xfId="0" applyFont="1" applyAlignment="1">
      <alignment wrapText="1"/>
    </xf>
    <xf numFmtId="0" fontId="0" fillId="0" borderId="34" xfId="0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104775</xdr:colOff>
      <xdr:row>6</xdr:row>
      <xdr:rowOff>38100</xdr:rowOff>
    </xdr:to>
    <xdr:sp macro="" textlink="">
      <xdr:nvSpPr>
        <xdr:cNvPr id="1293" name="Text Box 42"/>
        <xdr:cNvSpPr txBox="1">
          <a:spLocks noChangeArrowheads="1"/>
        </xdr:cNvSpPr>
      </xdr:nvSpPr>
      <xdr:spPr bwMode="auto">
        <a:xfrm>
          <a:off x="257175" y="13134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2657475</xdr:colOff>
      <xdr:row>5</xdr:row>
      <xdr:rowOff>0</xdr:rowOff>
    </xdr:from>
    <xdr:to>
      <xdr:col>2</xdr:col>
      <xdr:colOff>2752725</xdr:colOff>
      <xdr:row>6</xdr:row>
      <xdr:rowOff>38100</xdr:rowOff>
    </xdr:to>
    <xdr:sp macro="" textlink="">
      <xdr:nvSpPr>
        <xdr:cNvPr id="1294" name="Text Box 43"/>
        <xdr:cNvSpPr txBox="1">
          <a:spLocks noChangeArrowheads="1"/>
        </xdr:cNvSpPr>
      </xdr:nvSpPr>
      <xdr:spPr bwMode="auto">
        <a:xfrm>
          <a:off x="2914650" y="1313497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5</xdr:row>
      <xdr:rowOff>0</xdr:rowOff>
    </xdr:from>
    <xdr:to>
      <xdr:col>13</xdr:col>
      <xdr:colOff>866775</xdr:colOff>
      <xdr:row>5</xdr:row>
      <xdr:rowOff>0</xdr:rowOff>
    </xdr:to>
    <xdr:pic>
      <xdr:nvPicPr>
        <xdr:cNvPr id="1295" name="Picture 51" descr="JSE Graphi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13134975"/>
          <a:ext cx="8991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1323975</xdr:colOff>
      <xdr:row>5</xdr:row>
      <xdr:rowOff>0</xdr:rowOff>
    </xdr:from>
    <xdr:to>
      <xdr:col>11</xdr:col>
      <xdr:colOff>752475</xdr:colOff>
      <xdr:row>5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11439525" y="14106525"/>
          <a:ext cx="6838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JSE LIMITED</a:t>
          </a: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MEMBERS </a:t>
          </a: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   PRICE LIST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2007</a:t>
          </a: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2409825</xdr:colOff>
      <xdr:row>1</xdr:row>
      <xdr:rowOff>885825</xdr:rowOff>
    </xdr:from>
    <xdr:to>
      <xdr:col>2</xdr:col>
      <xdr:colOff>4619625</xdr:colOff>
      <xdr:row>2</xdr:row>
      <xdr:rowOff>1676400</xdr:rowOff>
    </xdr:to>
    <xdr:pic>
      <xdr:nvPicPr>
        <xdr:cNvPr id="1079" name="Picture 55" descr="JSE MASKED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5375" y="1847850"/>
          <a:ext cx="2209800" cy="2505075"/>
        </a:xfrm>
        <a:prstGeom prst="rect">
          <a:avLst/>
        </a:prstGeom>
        <a:noFill/>
        <a:effectLst>
          <a:outerShdw dist="28398" dir="1593903" algn="ctr" rotWithShape="0">
            <a:srgbClr val="000000"/>
          </a:outerShdw>
        </a:effectLst>
      </xdr:spPr>
    </xdr:pic>
    <xdr:clientData/>
  </xdr:twoCellAnchor>
  <xdr:twoCellAnchor>
    <xdr:from>
      <xdr:col>2</xdr:col>
      <xdr:colOff>1552575</xdr:colOff>
      <xdr:row>3</xdr:row>
      <xdr:rowOff>333375</xdr:rowOff>
    </xdr:from>
    <xdr:to>
      <xdr:col>2</xdr:col>
      <xdr:colOff>5372100</xdr:colOff>
      <xdr:row>3</xdr:row>
      <xdr:rowOff>2657475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11668125" y="4724400"/>
          <a:ext cx="38195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800" b="1" i="0" strike="noStrike">
              <a:solidFill>
                <a:srgbClr val="000000"/>
              </a:solidFill>
              <a:latin typeface="Arial"/>
              <a:cs typeface="Arial"/>
            </a:rPr>
            <a:t>JSE LIMITED</a:t>
          </a:r>
        </a:p>
        <a:p>
          <a:pPr algn="ctr" rtl="0">
            <a:defRPr sz="1000"/>
          </a:pPr>
          <a:r>
            <a:rPr lang="en-US" sz="2800" b="1" i="0" strike="noStrike">
              <a:solidFill>
                <a:srgbClr val="000000"/>
              </a:solidFill>
              <a:latin typeface="Arial"/>
              <a:cs typeface="Arial"/>
            </a:rPr>
            <a:t>MEMBERS</a:t>
          </a:r>
        </a:p>
        <a:p>
          <a:pPr algn="ctr" rtl="0">
            <a:defRPr sz="1000"/>
          </a:pPr>
          <a:r>
            <a:rPr lang="en-US" sz="2800" b="1" i="0" strike="noStrike">
              <a:solidFill>
                <a:srgbClr val="000000"/>
              </a:solidFill>
              <a:latin typeface="Arial"/>
              <a:cs typeface="Arial"/>
            </a:rPr>
            <a:t>  PRICE LIST</a:t>
          </a:r>
        </a:p>
        <a:p>
          <a:pPr algn="ctr" rtl="0">
            <a:defRPr sz="1000"/>
          </a:pPr>
          <a:r>
            <a:rPr lang="en-US" sz="2800" b="1" i="0" strike="noStrike">
              <a:solidFill>
                <a:srgbClr val="000000"/>
              </a:solidFill>
              <a:latin typeface="Arial"/>
              <a:cs typeface="Arial"/>
            </a:rPr>
            <a:t>2008</a:t>
          </a: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US" sz="24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685800</xdr:colOff>
      <xdr:row>0</xdr:row>
      <xdr:rowOff>561975</xdr:rowOff>
    </xdr:from>
    <xdr:to>
      <xdr:col>5</xdr:col>
      <xdr:colOff>1066800</xdr:colOff>
      <xdr:row>4</xdr:row>
      <xdr:rowOff>3981450</xdr:rowOff>
    </xdr:to>
    <xdr:pic>
      <xdr:nvPicPr>
        <xdr:cNvPr id="1299" name="Picture 62" descr="JSE Finance A4 Cov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5" y="561975"/>
          <a:ext cx="7820025" cy="1232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4448175</xdr:colOff>
      <xdr:row>1</xdr:row>
      <xdr:rowOff>533400</xdr:rowOff>
    </xdr:from>
    <xdr:to>
      <xdr:col>5</xdr:col>
      <xdr:colOff>28575</xdr:colOff>
      <xdr:row>2</xdr:row>
      <xdr:rowOff>66675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14563725" y="1495425"/>
          <a:ext cx="299085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strike="noStrike">
              <a:solidFill>
                <a:srgbClr val="333333"/>
              </a:solidFill>
              <a:latin typeface="Arial Narrow"/>
            </a:rPr>
            <a:t>JSE PRICE LIST 2010                                                      </a:t>
          </a:r>
        </a:p>
        <a:p>
          <a:pPr algn="l" rtl="0">
            <a:defRPr sz="1000"/>
          </a:pPr>
          <a:endParaRPr lang="en-US" sz="1400" b="0" i="0" strike="noStrike">
            <a:solidFill>
              <a:srgbClr val="333333"/>
            </a:solidFill>
            <a:latin typeface="Arial Narrow"/>
          </a:endParaRPr>
        </a:p>
        <a:p>
          <a:pPr algn="l" rtl="0">
            <a:defRPr sz="1000"/>
          </a:pPr>
          <a:r>
            <a:rPr lang="en-US" sz="1400" b="0" i="0" strike="noStrike">
              <a:solidFill>
                <a:srgbClr val="333333"/>
              </a:solidFill>
              <a:latin typeface="Arial Narrow"/>
            </a:rPr>
            <a:t>                      </a:t>
          </a:r>
        </a:p>
        <a:p>
          <a:pPr algn="l" rtl="0">
            <a:defRPr sz="1000"/>
          </a:pPr>
          <a:endParaRPr lang="en-US" sz="1400" b="0" i="0" strike="noStrike">
            <a:solidFill>
              <a:srgbClr val="333333"/>
            </a:solidFill>
            <a:latin typeface="Arial Narrow"/>
          </a:endParaRPr>
        </a:p>
        <a:p>
          <a:pPr algn="l" rtl="0">
            <a:defRPr sz="1000"/>
          </a:pPr>
          <a:endParaRPr lang="en-US" sz="1400" b="0" i="0" strike="noStrike">
            <a:solidFill>
              <a:srgbClr val="333333"/>
            </a:solidFill>
            <a:latin typeface="Arial Narrow"/>
          </a:endParaRPr>
        </a:p>
        <a:p>
          <a:pPr algn="l" rtl="0">
            <a:defRPr sz="1000"/>
          </a:pPr>
          <a:endParaRPr lang="en-US" sz="1400" b="0" i="0" strike="noStrike">
            <a:solidFill>
              <a:srgbClr val="333333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topLeftCell="A14" zoomScale="75" zoomScaleNormal="100" zoomScaleSheetLayoutView="75" workbookViewId="0">
      <selection activeCell="F30" sqref="F30"/>
    </sheetView>
  </sheetViews>
  <sheetFormatPr defaultColWidth="9.140625" defaultRowHeight="12.75"/>
  <cols>
    <col min="1" max="1" width="0.5703125" style="77" customWidth="1"/>
    <col min="2" max="2" width="3.28515625" style="77" customWidth="1"/>
    <col min="3" max="3" width="86.140625" customWidth="1"/>
    <col min="4" max="5" width="12.7109375" customWidth="1"/>
    <col min="6" max="6" width="18.5703125" customWidth="1"/>
    <col min="7" max="7" width="3.42578125" customWidth="1"/>
    <col min="8" max="8" width="3.28515625" customWidth="1"/>
    <col min="9" max="9" width="85.7109375" customWidth="1"/>
    <col min="10" max="11" width="12.7109375" customWidth="1"/>
    <col min="12" max="12" width="20.7109375" customWidth="1"/>
    <col min="13" max="13" width="0.140625" customWidth="1"/>
    <col min="14" max="14" width="9.140625" hidden="1" customWidth="1"/>
  </cols>
  <sheetData>
    <row r="1" spans="1:12" ht="75.75" customHeight="1">
      <c r="A1"/>
      <c r="B1"/>
    </row>
    <row r="2" spans="1:12" ht="135" customHeight="1">
      <c r="A2"/>
      <c r="B2"/>
    </row>
    <row r="3" spans="1:12" ht="135" customHeight="1">
      <c r="A3"/>
      <c r="B3"/>
    </row>
    <row r="4" spans="1:12" ht="355.5" customHeight="1">
      <c r="B4"/>
    </row>
    <row r="5" spans="1:12" ht="333" customHeight="1">
      <c r="B5"/>
    </row>
    <row r="7" spans="1:12" ht="13.5" thickBot="1"/>
    <row r="8" spans="1:12" ht="19.5" customHeight="1" thickBot="1">
      <c r="A8" s="85"/>
      <c r="B8" s="85"/>
      <c r="C8" s="288" t="s">
        <v>46</v>
      </c>
      <c r="D8" s="286"/>
      <c r="E8" s="286"/>
      <c r="F8" s="287" t="s">
        <v>39</v>
      </c>
      <c r="I8" s="78"/>
      <c r="J8" s="78"/>
      <c r="K8" s="78"/>
      <c r="L8" s="129"/>
    </row>
    <row r="9" spans="1:12" ht="13.5" customHeight="1" thickBot="1">
      <c r="A9"/>
      <c r="B9"/>
    </row>
    <row r="10" spans="1:12" ht="39" customHeight="1" thickBot="1">
      <c r="A10"/>
      <c r="B10"/>
      <c r="C10" s="194" t="s">
        <v>48</v>
      </c>
      <c r="D10" s="189"/>
      <c r="E10" s="106" t="s">
        <v>0</v>
      </c>
      <c r="F10" s="106" t="s">
        <v>0</v>
      </c>
      <c r="I10" s="133"/>
      <c r="J10" s="133"/>
      <c r="K10" s="133"/>
      <c r="L10" s="17"/>
    </row>
    <row r="11" spans="1:12">
      <c r="A11"/>
      <c r="B11"/>
      <c r="C11" s="237" t="s">
        <v>91</v>
      </c>
      <c r="D11" s="257"/>
      <c r="E11" s="3">
        <v>33290</v>
      </c>
      <c r="F11" s="3">
        <f>E11*1.14</f>
        <v>37950.6</v>
      </c>
      <c r="G11" s="7"/>
      <c r="I11" s="289"/>
      <c r="J11" s="294"/>
      <c r="K11" s="294"/>
      <c r="L11" s="134"/>
    </row>
    <row r="12" spans="1:12">
      <c r="A12"/>
      <c r="B12"/>
      <c r="C12" s="238" t="s">
        <v>95</v>
      </c>
      <c r="D12" s="258"/>
      <c r="E12" s="4">
        <v>19946</v>
      </c>
      <c r="F12" s="4">
        <f>E12*1.14</f>
        <v>22738.44</v>
      </c>
      <c r="G12" s="7"/>
      <c r="I12" s="289"/>
      <c r="J12" s="294"/>
      <c r="K12" s="294"/>
      <c r="L12" s="134"/>
    </row>
    <row r="13" spans="1:12">
      <c r="A13"/>
      <c r="B13"/>
      <c r="C13" s="239" t="s">
        <v>92</v>
      </c>
      <c r="D13" s="258"/>
      <c r="E13" s="4">
        <v>15958</v>
      </c>
      <c r="F13" s="4">
        <f>E13*1.14</f>
        <v>18192.12</v>
      </c>
      <c r="G13" s="127"/>
      <c r="I13" s="289"/>
      <c r="J13" s="294"/>
      <c r="K13" s="294"/>
      <c r="L13" s="135"/>
    </row>
    <row r="14" spans="1:12">
      <c r="A14"/>
      <c r="B14"/>
      <c r="C14" s="239" t="s">
        <v>93</v>
      </c>
      <c r="D14" s="258"/>
      <c r="E14" s="4">
        <v>13343</v>
      </c>
      <c r="F14" s="4">
        <f>E14*1.14</f>
        <v>15211.019999999999</v>
      </c>
      <c r="G14" s="7"/>
      <c r="I14" s="289"/>
      <c r="J14" s="297"/>
      <c r="K14" s="294"/>
      <c r="L14" s="135"/>
    </row>
    <row r="15" spans="1:12" ht="13.5" thickBot="1">
      <c r="A15"/>
      <c r="B15"/>
      <c r="C15" s="240" t="s">
        <v>94</v>
      </c>
      <c r="D15" s="259"/>
      <c r="E15" s="6">
        <v>12656</v>
      </c>
      <c r="F15" s="6">
        <f>E15*1.14</f>
        <v>14427.839999999998</v>
      </c>
      <c r="G15" s="7"/>
      <c r="I15" s="289"/>
      <c r="J15" s="297"/>
      <c r="K15" s="294"/>
      <c r="L15" s="136"/>
    </row>
    <row r="16" spans="1:12" ht="13.5" thickBot="1">
      <c r="A16"/>
      <c r="B16"/>
      <c r="C16" s="215"/>
      <c r="D16" s="180"/>
      <c r="E16" s="180"/>
      <c r="F16" s="180"/>
      <c r="G16" s="7"/>
      <c r="I16" s="289"/>
      <c r="J16" s="145"/>
      <c r="K16" s="144"/>
      <c r="L16" s="136"/>
    </row>
    <row r="17" spans="1:12">
      <c r="A17"/>
      <c r="B17"/>
      <c r="C17" s="241" t="s">
        <v>38</v>
      </c>
      <c r="D17" s="50"/>
      <c r="E17" s="50"/>
      <c r="F17" s="48"/>
      <c r="G17" s="7"/>
      <c r="I17" s="289"/>
      <c r="J17" s="297"/>
      <c r="K17" s="294"/>
      <c r="L17" s="136"/>
    </row>
    <row r="18" spans="1:12" ht="13.5" thickBot="1">
      <c r="A18"/>
      <c r="B18"/>
      <c r="C18" s="242" t="s">
        <v>31</v>
      </c>
      <c r="D18" s="54"/>
      <c r="E18" s="49"/>
      <c r="F18" s="49"/>
      <c r="G18" s="7"/>
      <c r="I18" s="289"/>
      <c r="J18" s="297"/>
      <c r="K18" s="297"/>
      <c r="L18" s="136"/>
    </row>
    <row r="19" spans="1:12" ht="27" customHeight="1">
      <c r="A19"/>
      <c r="B19"/>
      <c r="C19" s="243" t="s">
        <v>32</v>
      </c>
      <c r="D19" s="257"/>
      <c r="E19" s="3">
        <v>390.5</v>
      </c>
      <c r="F19" s="3">
        <f>E19*1.14</f>
        <v>445.16999999999996</v>
      </c>
      <c r="G19" s="7"/>
      <c r="I19" s="289"/>
      <c r="J19" s="297"/>
      <c r="K19" s="297"/>
      <c r="L19" s="136"/>
    </row>
    <row r="20" spans="1:12" ht="13.5" customHeight="1" thickBot="1">
      <c r="A20"/>
      <c r="B20"/>
      <c r="C20" s="244" t="s">
        <v>25</v>
      </c>
      <c r="D20" s="259"/>
      <c r="E20" s="6">
        <v>1831.7</v>
      </c>
      <c r="F20" s="6">
        <f>E20*1.14</f>
        <v>2088.1379999999999</v>
      </c>
      <c r="G20" s="7"/>
      <c r="I20" s="289"/>
      <c r="J20" s="298"/>
      <c r="K20" s="298"/>
      <c r="L20" s="135"/>
    </row>
    <row r="21" spans="1:12" ht="13.5" customHeight="1" thickBot="1">
      <c r="A21"/>
      <c r="B21"/>
      <c r="C21" s="214"/>
      <c r="D21" s="180"/>
      <c r="E21" s="180"/>
      <c r="F21" s="180"/>
      <c r="G21" s="7"/>
      <c r="I21" s="289"/>
      <c r="J21" s="137"/>
      <c r="K21" s="137"/>
      <c r="L21" s="135"/>
    </row>
    <row r="22" spans="1:12">
      <c r="A22"/>
      <c r="B22"/>
      <c r="C22" s="121" t="s">
        <v>49</v>
      </c>
      <c r="D22" s="50"/>
      <c r="E22" s="50"/>
      <c r="F22" s="48"/>
      <c r="G22" s="7"/>
      <c r="I22" s="289"/>
      <c r="J22" s="17"/>
      <c r="K22" s="17"/>
      <c r="L22" s="138"/>
    </row>
    <row r="23" spans="1:12" ht="13.5" thickBot="1">
      <c r="A23"/>
      <c r="B23"/>
      <c r="C23" s="245" t="s">
        <v>50</v>
      </c>
      <c r="D23" s="54"/>
      <c r="E23" s="54"/>
      <c r="F23" s="49"/>
      <c r="G23" s="7"/>
      <c r="I23" s="289"/>
      <c r="J23" s="139"/>
      <c r="K23" s="17"/>
      <c r="L23" s="138"/>
    </row>
    <row r="24" spans="1:12">
      <c r="A24"/>
      <c r="B24"/>
      <c r="C24" s="243" t="s">
        <v>51</v>
      </c>
      <c r="D24" s="257"/>
      <c r="E24" s="3">
        <v>0.95</v>
      </c>
      <c r="F24" s="3">
        <f t="shared" ref="F24:F31" si="0">E24*1.14</f>
        <v>1.083</v>
      </c>
      <c r="G24" s="83"/>
      <c r="I24" s="289"/>
      <c r="J24" s="139"/>
      <c r="K24" s="17"/>
      <c r="L24" s="138"/>
    </row>
    <row r="25" spans="1:12">
      <c r="A25"/>
      <c r="B25"/>
      <c r="C25" s="246" t="s">
        <v>52</v>
      </c>
      <c r="D25" s="258"/>
      <c r="E25" s="4">
        <v>0</v>
      </c>
      <c r="F25" s="4">
        <f t="shared" si="0"/>
        <v>0</v>
      </c>
      <c r="G25" s="83"/>
      <c r="I25" s="289"/>
      <c r="J25" s="139"/>
      <c r="K25" s="17"/>
      <c r="L25" s="138"/>
    </row>
    <row r="26" spans="1:12">
      <c r="A26"/>
      <c r="B26"/>
      <c r="C26" s="246" t="s">
        <v>53</v>
      </c>
      <c r="D26" s="258"/>
      <c r="E26" s="4">
        <v>0.7</v>
      </c>
      <c r="F26" s="4">
        <f t="shared" si="0"/>
        <v>0.79799999999999993</v>
      </c>
      <c r="G26" s="83"/>
      <c r="I26" s="289"/>
      <c r="J26" s="139"/>
      <c r="K26" s="17"/>
      <c r="L26" s="138"/>
    </row>
    <row r="27" spans="1:12">
      <c r="A27"/>
      <c r="B27"/>
      <c r="C27" s="246" t="s">
        <v>54</v>
      </c>
      <c r="D27" s="258"/>
      <c r="E27" s="4">
        <v>0.7</v>
      </c>
      <c r="F27" s="4">
        <f t="shared" si="0"/>
        <v>0.79799999999999993</v>
      </c>
      <c r="G27" s="83"/>
      <c r="I27" s="289"/>
      <c r="J27" s="139"/>
      <c r="K27" s="17"/>
      <c r="L27" s="138"/>
    </row>
    <row r="28" spans="1:12">
      <c r="A28"/>
      <c r="B28"/>
      <c r="C28" s="246" t="s">
        <v>55</v>
      </c>
      <c r="D28" s="258"/>
      <c r="E28" s="4">
        <v>0.7</v>
      </c>
      <c r="F28" s="4">
        <f t="shared" si="0"/>
        <v>0.79799999999999993</v>
      </c>
      <c r="G28" s="83"/>
      <c r="I28" s="289"/>
      <c r="J28" s="17"/>
      <c r="K28" s="17"/>
      <c r="L28" s="137"/>
    </row>
    <row r="29" spans="1:12">
      <c r="A29"/>
      <c r="B29"/>
      <c r="C29" s="246" t="s">
        <v>56</v>
      </c>
      <c r="D29" s="258"/>
      <c r="E29" s="4">
        <v>0.7</v>
      </c>
      <c r="F29" s="4">
        <f t="shared" si="0"/>
        <v>0.79799999999999993</v>
      </c>
      <c r="G29" s="83"/>
      <c r="I29" s="289"/>
      <c r="J29" s="17"/>
      <c r="K29" s="17"/>
      <c r="L29" s="17"/>
    </row>
    <row r="30" spans="1:12">
      <c r="A30"/>
      <c r="B30"/>
      <c r="C30" s="247" t="s">
        <v>103</v>
      </c>
      <c r="D30" s="258"/>
      <c r="E30" s="4">
        <v>1.49</v>
      </c>
      <c r="F30" s="4">
        <f t="shared" si="0"/>
        <v>1.6985999999999999</v>
      </c>
      <c r="G30" s="83"/>
      <c r="I30" s="289"/>
      <c r="J30" s="17"/>
      <c r="K30" s="17"/>
      <c r="L30" s="17"/>
    </row>
    <row r="31" spans="1:12" ht="13.5" thickBot="1">
      <c r="A31"/>
      <c r="B31"/>
      <c r="C31" s="248" t="s">
        <v>57</v>
      </c>
      <c r="D31" s="260"/>
      <c r="E31" s="31">
        <v>0</v>
      </c>
      <c r="F31" s="31">
        <f t="shared" si="0"/>
        <v>0</v>
      </c>
      <c r="G31" s="83"/>
      <c r="I31" s="289"/>
      <c r="J31" s="17"/>
      <c r="K31" s="17"/>
      <c r="L31" s="17"/>
    </row>
    <row r="32" spans="1:12" ht="13.5" thickBot="1">
      <c r="A32"/>
      <c r="B32"/>
      <c r="C32" s="194" t="s">
        <v>58</v>
      </c>
      <c r="D32" s="261"/>
      <c r="E32" s="30"/>
      <c r="F32" s="30"/>
      <c r="G32" s="7"/>
      <c r="I32" s="289"/>
      <c r="J32" s="17"/>
      <c r="K32" s="17"/>
      <c r="L32" s="17"/>
    </row>
    <row r="33" spans="1:12" ht="13.5" thickBot="1">
      <c r="A33"/>
      <c r="B33"/>
      <c r="C33" s="248" t="s">
        <v>59</v>
      </c>
      <c r="D33" s="260"/>
      <c r="E33" s="31">
        <v>7.0000000000000007E-2</v>
      </c>
      <c r="F33" s="31">
        <f>E33*1.14</f>
        <v>7.9799999999999996E-2</v>
      </c>
      <c r="G33" s="83"/>
      <c r="I33" s="289"/>
      <c r="J33" s="17"/>
      <c r="K33" s="17"/>
      <c r="L33" s="17"/>
    </row>
    <row r="34" spans="1:12">
      <c r="A34"/>
      <c r="B34"/>
      <c r="C34" s="121" t="s">
        <v>98</v>
      </c>
      <c r="D34" s="262"/>
      <c r="E34" s="52"/>
      <c r="F34" s="52"/>
      <c r="G34" s="83"/>
      <c r="I34" s="289"/>
    </row>
    <row r="35" spans="1:12" ht="13.5" thickBot="1">
      <c r="A35"/>
      <c r="B35"/>
      <c r="C35" s="245" t="s">
        <v>5</v>
      </c>
      <c r="D35" s="54"/>
      <c r="E35" s="49"/>
      <c r="F35" s="49"/>
      <c r="G35" s="83"/>
      <c r="I35" s="289"/>
    </row>
    <row r="36" spans="1:12">
      <c r="A36"/>
      <c r="B36"/>
      <c r="C36" s="249" t="s">
        <v>105</v>
      </c>
      <c r="D36" s="257"/>
      <c r="E36" s="3">
        <v>7.0000000000000007E-2</v>
      </c>
      <c r="F36" s="3">
        <f>E36*1.14</f>
        <v>7.9799999999999996E-2</v>
      </c>
      <c r="G36" s="82"/>
      <c r="I36" s="289"/>
    </row>
    <row r="37" spans="1:12">
      <c r="A37"/>
      <c r="B37"/>
      <c r="C37" s="250" t="s">
        <v>66</v>
      </c>
      <c r="D37" s="258"/>
      <c r="E37" s="4">
        <v>7.0000000000000007E-2</v>
      </c>
      <c r="F37" s="4">
        <f>E37*1.14</f>
        <v>7.9799999999999996E-2</v>
      </c>
      <c r="I37" s="289"/>
    </row>
    <row r="38" spans="1:12">
      <c r="A38"/>
      <c r="B38"/>
      <c r="C38" s="247" t="s">
        <v>106</v>
      </c>
      <c r="D38" s="258"/>
      <c r="E38" s="4">
        <v>7.0000000000000007E-2</v>
      </c>
      <c r="F38" s="4">
        <f>E38*1.14</f>
        <v>7.9799999999999996E-2</v>
      </c>
      <c r="I38" s="289"/>
    </row>
    <row r="39" spans="1:12" ht="13.5" thickBot="1">
      <c r="A39"/>
      <c r="B39"/>
      <c r="C39" s="251" t="s">
        <v>107</v>
      </c>
      <c r="D39" s="260"/>
      <c r="E39" s="31">
        <v>7.0000000000000007E-2</v>
      </c>
      <c r="F39" s="31">
        <f>E39*1.14</f>
        <v>7.9799999999999996E-2</v>
      </c>
      <c r="I39" s="289"/>
    </row>
    <row r="40" spans="1:12" ht="13.5" thickBot="1">
      <c r="A40"/>
      <c r="B40"/>
      <c r="C40" s="194" t="s">
        <v>87</v>
      </c>
      <c r="D40" s="261"/>
      <c r="E40" s="30"/>
      <c r="F40" s="30"/>
      <c r="I40" s="289"/>
    </row>
    <row r="41" spans="1:12">
      <c r="A41"/>
      <c r="B41"/>
      <c r="C41" s="249" t="s">
        <v>60</v>
      </c>
      <c r="D41" s="115"/>
      <c r="E41" s="32">
        <v>572.6</v>
      </c>
      <c r="F41" s="32">
        <f>E41*1.14</f>
        <v>652.76400000000001</v>
      </c>
      <c r="I41" s="289"/>
    </row>
    <row r="42" spans="1:12">
      <c r="A42"/>
      <c r="B42"/>
      <c r="C42" s="246" t="s">
        <v>61</v>
      </c>
      <c r="D42" s="258"/>
      <c r="E42" s="4">
        <v>288.89999999999998</v>
      </c>
      <c r="F42" s="4">
        <f>E42*1.14</f>
        <v>329.34599999999995</v>
      </c>
      <c r="I42" s="289"/>
    </row>
    <row r="43" spans="1:12" ht="13.5" thickBot="1">
      <c r="A43"/>
      <c r="B43"/>
      <c r="C43" s="252" t="s">
        <v>112</v>
      </c>
      <c r="D43" s="260"/>
      <c r="E43" s="31">
        <v>39.4</v>
      </c>
      <c r="F43" s="31">
        <f>E43*1.14</f>
        <v>44.915999999999997</v>
      </c>
      <c r="I43" s="289"/>
    </row>
    <row r="44" spans="1:12">
      <c r="A44"/>
      <c r="B44"/>
      <c r="C44" s="121" t="s">
        <v>108</v>
      </c>
      <c r="D44" s="263"/>
      <c r="E44" s="63"/>
      <c r="F44" s="63"/>
      <c r="G44" s="84"/>
      <c r="I44" s="289"/>
    </row>
    <row r="45" spans="1:12" ht="13.5" thickBot="1">
      <c r="A45"/>
      <c r="B45"/>
      <c r="C45" s="245" t="s">
        <v>6</v>
      </c>
      <c r="D45" s="264"/>
      <c r="E45" s="61" t="s">
        <v>40</v>
      </c>
      <c r="F45" s="62" t="s">
        <v>40</v>
      </c>
      <c r="G45" s="84"/>
      <c r="I45" s="289"/>
    </row>
    <row r="46" spans="1:12">
      <c r="A46"/>
      <c r="B46"/>
      <c r="C46" s="249" t="s">
        <v>66</v>
      </c>
      <c r="D46" s="115"/>
      <c r="E46" s="32">
        <v>0.33</v>
      </c>
      <c r="F46" s="3">
        <f>E46*1.14</f>
        <v>0.37619999999999998</v>
      </c>
      <c r="G46" s="84"/>
      <c r="I46" s="289"/>
    </row>
    <row r="47" spans="1:12">
      <c r="A47"/>
      <c r="B47"/>
      <c r="C47" s="247" t="s">
        <v>106</v>
      </c>
      <c r="D47" s="114"/>
      <c r="E47" s="15">
        <v>0.33</v>
      </c>
      <c r="F47" s="4">
        <f>E47*1.14</f>
        <v>0.37619999999999998</v>
      </c>
      <c r="I47" s="289"/>
    </row>
    <row r="48" spans="1:12">
      <c r="A48"/>
      <c r="B48"/>
      <c r="C48" s="247" t="s">
        <v>105</v>
      </c>
      <c r="D48" s="114"/>
      <c r="E48" s="15">
        <v>0.33</v>
      </c>
      <c r="F48" s="4">
        <f>E48*1.14</f>
        <v>0.37619999999999998</v>
      </c>
      <c r="I48" s="289"/>
    </row>
    <row r="49" spans="1:9" ht="13.5" thickBot="1">
      <c r="A49"/>
      <c r="B49"/>
      <c r="C49" s="251" t="s">
        <v>107</v>
      </c>
      <c r="D49" s="116"/>
      <c r="E49" s="34">
        <v>0.33</v>
      </c>
      <c r="F49" s="31">
        <f>E49*1.14</f>
        <v>0.37619999999999998</v>
      </c>
      <c r="G49" s="1"/>
      <c r="I49" s="289"/>
    </row>
    <row r="50" spans="1:9" ht="13.5" thickBot="1">
      <c r="A50"/>
      <c r="B50"/>
      <c r="C50" s="194" t="s">
        <v>62</v>
      </c>
      <c r="D50" s="261"/>
      <c r="E50" s="30"/>
      <c r="F50" s="30"/>
      <c r="G50" s="7"/>
      <c r="I50" s="289"/>
    </row>
    <row r="51" spans="1:9">
      <c r="A51"/>
      <c r="B51"/>
      <c r="C51" s="243" t="s">
        <v>26</v>
      </c>
      <c r="D51" s="257"/>
      <c r="E51" s="3">
        <v>1201.5999999999999</v>
      </c>
      <c r="F51" s="3">
        <f>E51*1.14</f>
        <v>1369.8239999999998</v>
      </c>
      <c r="G51" s="7"/>
      <c r="I51" s="289"/>
    </row>
    <row r="52" spans="1:9">
      <c r="A52"/>
      <c r="B52"/>
      <c r="C52" s="249" t="s">
        <v>27</v>
      </c>
      <c r="D52" s="257"/>
      <c r="E52" s="3">
        <v>0.01</v>
      </c>
      <c r="F52" s="3">
        <f>E52*1.14</f>
        <v>1.1399999999999999E-2</v>
      </c>
      <c r="G52" s="7"/>
      <c r="I52" s="289"/>
    </row>
    <row r="53" spans="1:9" ht="13.5" thickBot="1">
      <c r="A53"/>
      <c r="B53"/>
      <c r="C53" s="253" t="s">
        <v>28</v>
      </c>
      <c r="D53" s="265"/>
      <c r="E53" s="9">
        <v>0.01</v>
      </c>
      <c r="F53" s="9">
        <f>E53*1.14</f>
        <v>1.1399999999999999E-2</v>
      </c>
      <c r="G53" s="7"/>
      <c r="I53" s="289">
        <f>1.13-1.06</f>
        <v>6.999999999999984E-2</v>
      </c>
    </row>
    <row r="54" spans="1:9" ht="13.5" thickBot="1">
      <c r="A54"/>
      <c r="B54"/>
      <c r="C54" s="211"/>
      <c r="D54" s="180"/>
      <c r="E54" s="180"/>
      <c r="F54" s="180"/>
      <c r="G54" s="7"/>
      <c r="I54" s="293">
        <f>I53/1.06</f>
        <v>6.603773584905645E-2</v>
      </c>
    </row>
    <row r="55" spans="1:9">
      <c r="A55"/>
      <c r="B55"/>
      <c r="C55" s="121" t="s">
        <v>30</v>
      </c>
      <c r="D55" s="50"/>
      <c r="E55" s="48"/>
      <c r="F55" s="48"/>
      <c r="G55" s="7"/>
      <c r="I55" s="289"/>
    </row>
    <row r="56" spans="1:9" ht="13.5" thickBot="1">
      <c r="A56"/>
      <c r="B56"/>
      <c r="C56" s="254" t="s">
        <v>37</v>
      </c>
      <c r="D56" s="54"/>
      <c r="E56" s="49"/>
      <c r="F56" s="49"/>
      <c r="G56" s="7"/>
      <c r="I56" s="289"/>
    </row>
    <row r="57" spans="1:9">
      <c r="A57"/>
      <c r="B57"/>
      <c r="C57" s="255" t="s">
        <v>117</v>
      </c>
      <c r="D57" s="266"/>
      <c r="E57" s="102">
        <v>10.92</v>
      </c>
      <c r="F57" s="102">
        <v>12.45</v>
      </c>
      <c r="G57" s="7"/>
      <c r="I57" s="289"/>
    </row>
    <row r="58" spans="1:9">
      <c r="A58"/>
      <c r="B58"/>
      <c r="C58" s="247" t="s">
        <v>118</v>
      </c>
      <c r="D58" s="113"/>
      <c r="E58" s="103" t="s">
        <v>86</v>
      </c>
      <c r="F58" s="103" t="s">
        <v>86</v>
      </c>
      <c r="G58" s="83"/>
      <c r="I58" s="289"/>
    </row>
    <row r="59" spans="1:9" ht="13.5" thickBot="1">
      <c r="A59"/>
      <c r="B59"/>
      <c r="C59" s="256" t="s">
        <v>119</v>
      </c>
      <c r="D59" s="267"/>
      <c r="E59" s="68">
        <v>54.59</v>
      </c>
      <c r="F59" s="68">
        <v>62.23</v>
      </c>
      <c r="G59" s="83"/>
      <c r="I59" s="289"/>
    </row>
    <row r="60" spans="1:9">
      <c r="A60"/>
      <c r="B60"/>
      <c r="C60" s="2"/>
      <c r="D60" s="5"/>
      <c r="E60" s="5"/>
      <c r="F60" s="80"/>
      <c r="G60" s="83"/>
      <c r="I60" s="289"/>
    </row>
    <row r="61" spans="1:9" ht="13.5" thickBot="1">
      <c r="A61" s="21"/>
      <c r="I61" s="289"/>
    </row>
    <row r="62" spans="1:9" ht="19.5" customHeight="1" thickBot="1">
      <c r="A62" s="21"/>
      <c r="C62" s="285" t="s">
        <v>46</v>
      </c>
      <c r="D62" s="286"/>
      <c r="E62" s="286"/>
      <c r="F62" s="287" t="s">
        <v>41</v>
      </c>
      <c r="H62" s="78"/>
      <c r="I62" s="289"/>
    </row>
    <row r="63" spans="1:9" ht="13.5" customHeight="1" thickBot="1">
      <c r="A63" s="21"/>
      <c r="I63" s="289"/>
    </row>
    <row r="64" spans="1:9" ht="38.25">
      <c r="A64" s="21"/>
      <c r="C64" s="121" t="s">
        <v>73</v>
      </c>
      <c r="D64" s="275"/>
      <c r="E64" s="96" t="s">
        <v>0</v>
      </c>
      <c r="F64" s="96" t="s">
        <v>116</v>
      </c>
      <c r="H64" s="1"/>
      <c r="I64" s="289"/>
    </row>
    <row r="65" spans="1:13" ht="13.5" thickBot="1">
      <c r="A65" s="21"/>
      <c r="C65" s="245" t="s">
        <v>42</v>
      </c>
      <c r="D65" s="54"/>
      <c r="E65" s="49"/>
      <c r="F65" s="49"/>
      <c r="H65" s="7"/>
      <c r="I65" s="289"/>
    </row>
    <row r="66" spans="1:13">
      <c r="A66" s="21"/>
      <c r="C66" s="268" t="s">
        <v>191</v>
      </c>
      <c r="D66" s="112"/>
      <c r="E66" s="105" t="s">
        <v>86</v>
      </c>
      <c r="F66" s="105" t="s">
        <v>86</v>
      </c>
      <c r="H66" s="7"/>
      <c r="I66" s="289"/>
    </row>
    <row r="67" spans="1:13" ht="12.75" customHeight="1">
      <c r="A67" s="21"/>
      <c r="C67" s="269" t="s">
        <v>7</v>
      </c>
      <c r="D67" s="114"/>
      <c r="E67" s="15"/>
      <c r="F67" s="15"/>
      <c r="H67" s="7"/>
      <c r="I67" s="289"/>
    </row>
    <row r="68" spans="1:13" ht="12.75" customHeight="1">
      <c r="A68" s="21"/>
      <c r="C68" s="247" t="s">
        <v>192</v>
      </c>
      <c r="D68" s="114"/>
      <c r="E68" s="15">
        <v>2.4700000000000002</v>
      </c>
      <c r="F68" s="15">
        <f>E68*1.14</f>
        <v>2.8157999999999999</v>
      </c>
      <c r="H68" s="7"/>
      <c r="I68" s="289"/>
      <c r="J68" s="84">
        <f>E68-I68</f>
        <v>2.4700000000000002</v>
      </c>
      <c r="K68" s="290" t="e">
        <f>J68/I68</f>
        <v>#DIV/0!</v>
      </c>
    </row>
    <row r="69" spans="1:13" ht="12.75" customHeight="1">
      <c r="A69" s="21"/>
      <c r="C69" s="269" t="s">
        <v>8</v>
      </c>
      <c r="D69" s="114"/>
      <c r="E69" s="15"/>
      <c r="F69" s="15"/>
      <c r="H69" s="7"/>
      <c r="I69" s="289"/>
      <c r="K69" s="291"/>
    </row>
    <row r="70" spans="1:13" ht="12.75" customHeight="1" thickBot="1">
      <c r="A70" s="21"/>
      <c r="C70" s="247" t="s">
        <v>192</v>
      </c>
      <c r="D70" s="114"/>
      <c r="E70" s="15">
        <v>10</v>
      </c>
      <c r="F70" s="15">
        <f>E70*1.14</f>
        <v>11.399999999999999</v>
      </c>
      <c r="H70" s="7"/>
      <c r="I70" s="289"/>
      <c r="J70" s="84">
        <f>E70-I70</f>
        <v>10</v>
      </c>
      <c r="K70" s="290" t="e">
        <f>J70/I70</f>
        <v>#DIV/0!</v>
      </c>
    </row>
    <row r="71" spans="1:13" ht="13.5" thickBot="1">
      <c r="A71" s="21"/>
      <c r="C71" s="194" t="s">
        <v>97</v>
      </c>
      <c r="D71" s="261"/>
      <c r="E71" s="30"/>
      <c r="F71" s="30"/>
      <c r="H71" s="7"/>
      <c r="I71" s="289"/>
      <c r="K71" s="291"/>
    </row>
    <row r="72" spans="1:13">
      <c r="A72"/>
      <c r="C72" s="268" t="s">
        <v>193</v>
      </c>
      <c r="D72" s="112"/>
      <c r="E72" s="105" t="s">
        <v>86</v>
      </c>
      <c r="F72" s="105" t="s">
        <v>86</v>
      </c>
      <c r="H72" s="7"/>
      <c r="I72" s="289"/>
      <c r="K72" s="291"/>
      <c r="M72" s="84"/>
    </row>
    <row r="73" spans="1:13">
      <c r="A73"/>
      <c r="C73" s="269" t="s">
        <v>7</v>
      </c>
      <c r="D73" s="114"/>
      <c r="E73" s="15"/>
      <c r="F73" s="15"/>
      <c r="H73" s="7"/>
      <c r="I73" s="289"/>
      <c r="K73" s="291"/>
    </row>
    <row r="74" spans="1:13">
      <c r="A74"/>
      <c r="C74" s="247" t="s">
        <v>192</v>
      </c>
      <c r="D74" s="114"/>
      <c r="E74" s="15">
        <v>1.23</v>
      </c>
      <c r="F74" s="15">
        <f>E74*1.14</f>
        <v>1.4021999999999999</v>
      </c>
      <c r="H74" s="7"/>
      <c r="I74" s="289"/>
      <c r="J74" s="84">
        <f>E74-I74</f>
        <v>1.23</v>
      </c>
      <c r="K74" s="290" t="e">
        <f>J74/I74</f>
        <v>#DIV/0!</v>
      </c>
    </row>
    <row r="75" spans="1:13">
      <c r="A75"/>
      <c r="C75" s="269" t="s">
        <v>8</v>
      </c>
      <c r="D75" s="114"/>
      <c r="E75" s="15"/>
      <c r="F75" s="15"/>
      <c r="H75" s="7"/>
      <c r="I75" s="289"/>
      <c r="K75" s="291"/>
      <c r="M75" s="84"/>
    </row>
    <row r="76" spans="1:13" ht="13.5" thickBot="1">
      <c r="A76"/>
      <c r="C76" s="247" t="s">
        <v>192</v>
      </c>
      <c r="D76" s="114"/>
      <c r="E76" s="15">
        <v>7.53</v>
      </c>
      <c r="F76" s="15">
        <f>E76*1.14</f>
        <v>8.5841999999999992</v>
      </c>
      <c r="H76" s="7"/>
      <c r="I76" s="289"/>
      <c r="J76" s="84">
        <f>E76-I76</f>
        <v>7.53</v>
      </c>
      <c r="K76" s="290" t="e">
        <f>J76/I76</f>
        <v>#DIV/0!</v>
      </c>
    </row>
    <row r="77" spans="1:13" ht="13.5" thickBot="1">
      <c r="A77"/>
      <c r="C77" s="194" t="s">
        <v>96</v>
      </c>
      <c r="D77" s="261"/>
      <c r="E77" s="30"/>
      <c r="F77" s="30"/>
      <c r="H77" s="7"/>
      <c r="I77" s="289"/>
      <c r="K77" s="291"/>
    </row>
    <row r="78" spans="1:13">
      <c r="A78"/>
      <c r="C78" s="268" t="s">
        <v>193</v>
      </c>
      <c r="D78" s="112"/>
      <c r="E78" s="105" t="s">
        <v>86</v>
      </c>
      <c r="F78" s="105" t="s">
        <v>86</v>
      </c>
      <c r="H78" s="7"/>
      <c r="I78" s="289"/>
    </row>
    <row r="79" spans="1:13">
      <c r="A79"/>
      <c r="C79" s="269" t="s">
        <v>7</v>
      </c>
      <c r="D79" s="114"/>
      <c r="E79" s="15"/>
      <c r="F79" s="15"/>
      <c r="H79" s="7"/>
      <c r="I79" s="289"/>
    </row>
    <row r="80" spans="1:13">
      <c r="A80"/>
      <c r="C80" s="247" t="s">
        <v>192</v>
      </c>
      <c r="D80" s="114"/>
      <c r="E80" s="15">
        <v>1.23</v>
      </c>
      <c r="F80" s="15">
        <f>E80*1.14</f>
        <v>1.4021999999999999</v>
      </c>
      <c r="H80" s="7"/>
      <c r="I80" s="289"/>
    </row>
    <row r="81" spans="1:9">
      <c r="A81"/>
      <c r="C81" s="269" t="s">
        <v>8</v>
      </c>
      <c r="D81" s="114"/>
      <c r="E81" s="15"/>
      <c r="F81" s="15"/>
      <c r="H81" s="7"/>
      <c r="I81" s="289"/>
    </row>
    <row r="82" spans="1:9" ht="13.5" thickBot="1">
      <c r="A82"/>
      <c r="C82" s="247" t="s">
        <v>192</v>
      </c>
      <c r="D82" s="114"/>
      <c r="E82" s="15">
        <v>7.53</v>
      </c>
      <c r="F82" s="15">
        <f>E82*1.14</f>
        <v>8.5841999999999992</v>
      </c>
      <c r="H82" s="7"/>
      <c r="I82" s="289"/>
    </row>
    <row r="83" spans="1:9" ht="17.25" customHeight="1" thickBot="1">
      <c r="A83"/>
      <c r="C83" s="178"/>
      <c r="D83" s="179"/>
      <c r="E83" s="179"/>
      <c r="F83" s="179"/>
      <c r="I83" s="289"/>
    </row>
    <row r="84" spans="1:9" ht="13.5" thickBot="1">
      <c r="A84"/>
      <c r="C84" s="194" t="s">
        <v>114</v>
      </c>
      <c r="D84" s="261"/>
      <c r="E84" s="30"/>
      <c r="F84" s="30"/>
      <c r="I84" s="289"/>
    </row>
    <row r="85" spans="1:9" ht="13.5" thickBot="1">
      <c r="A85"/>
      <c r="C85" s="270" t="s">
        <v>115</v>
      </c>
      <c r="D85" s="276"/>
      <c r="E85" s="64" t="s">
        <v>86</v>
      </c>
      <c r="F85" s="64" t="s">
        <v>86</v>
      </c>
      <c r="I85" s="289"/>
    </row>
    <row r="86" spans="1:9" ht="13.5" thickBot="1">
      <c r="A86"/>
      <c r="C86" s="178"/>
      <c r="D86" s="213"/>
      <c r="E86" s="213"/>
      <c r="F86" s="180"/>
      <c r="I86" s="289"/>
    </row>
    <row r="87" spans="1:9">
      <c r="A87"/>
      <c r="C87" s="121" t="s">
        <v>64</v>
      </c>
      <c r="D87" s="50"/>
      <c r="E87" s="48"/>
      <c r="F87" s="48"/>
      <c r="I87" s="289"/>
    </row>
    <row r="88" spans="1:9" ht="13.5" thickBot="1">
      <c r="A88"/>
      <c r="C88" s="245" t="s">
        <v>42</v>
      </c>
      <c r="D88" s="277"/>
      <c r="E88" s="94"/>
      <c r="F88" s="94"/>
      <c r="I88" s="289"/>
    </row>
    <row r="89" spans="1:9">
      <c r="A89"/>
      <c r="C89" s="249" t="s">
        <v>71</v>
      </c>
      <c r="D89" s="257"/>
      <c r="E89" s="3">
        <v>6.86</v>
      </c>
      <c r="F89" s="3">
        <f>E89*1.14</f>
        <v>7.8203999999999994</v>
      </c>
      <c r="I89" s="289"/>
    </row>
    <row r="90" spans="1:9" ht="13.5" thickBot="1">
      <c r="A90"/>
      <c r="C90" s="251" t="s">
        <v>72</v>
      </c>
      <c r="D90" s="260"/>
      <c r="E90" s="31">
        <v>6.86</v>
      </c>
      <c r="F90" s="31">
        <f>E90*1.14</f>
        <v>7.8203999999999994</v>
      </c>
      <c r="I90" s="289"/>
    </row>
    <row r="91" spans="1:9" ht="13.5" thickBot="1">
      <c r="A91"/>
      <c r="C91" s="194" t="s">
        <v>97</v>
      </c>
      <c r="D91" s="261"/>
      <c r="E91" s="30" t="s">
        <v>40</v>
      </c>
      <c r="F91" s="30" t="s">
        <v>40</v>
      </c>
      <c r="I91" s="289"/>
    </row>
    <row r="92" spans="1:9">
      <c r="A92"/>
      <c r="C92" s="249" t="s">
        <v>71</v>
      </c>
      <c r="D92" s="257"/>
      <c r="E92" s="3">
        <v>3.43</v>
      </c>
      <c r="F92" s="3">
        <f>E92*1.14</f>
        <v>3.9101999999999997</v>
      </c>
      <c r="I92" s="289"/>
    </row>
    <row r="93" spans="1:9" ht="13.5" thickBot="1">
      <c r="A93"/>
      <c r="C93" s="251" t="s">
        <v>72</v>
      </c>
      <c r="D93" s="260"/>
      <c r="E93" s="31">
        <v>3.43</v>
      </c>
      <c r="F93" s="31">
        <f>E93*1.14</f>
        <v>3.9101999999999997</v>
      </c>
      <c r="I93" s="289"/>
    </row>
    <row r="94" spans="1:9" ht="13.5" thickBot="1">
      <c r="A94"/>
      <c r="C94" s="194" t="s">
        <v>96</v>
      </c>
      <c r="D94" s="261"/>
      <c r="E94" s="30" t="s">
        <v>40</v>
      </c>
      <c r="F94" s="30" t="s">
        <v>40</v>
      </c>
      <c r="H94" s="1"/>
      <c r="I94" s="289"/>
    </row>
    <row r="95" spans="1:9">
      <c r="A95"/>
      <c r="C95" s="249" t="s">
        <v>71</v>
      </c>
      <c r="D95" s="257"/>
      <c r="E95" s="3">
        <v>4.5599999999999996</v>
      </c>
      <c r="F95" s="3">
        <f>E95*1.14</f>
        <v>5.1983999999999995</v>
      </c>
      <c r="H95" s="7"/>
      <c r="I95" s="289"/>
    </row>
    <row r="96" spans="1:9" ht="13.5" thickBot="1">
      <c r="A96"/>
      <c r="C96" s="256" t="s">
        <v>72</v>
      </c>
      <c r="D96" s="259"/>
      <c r="E96" s="6">
        <v>4.5599999999999996</v>
      </c>
      <c r="F96" s="6">
        <f>E96*1.14</f>
        <v>5.1983999999999995</v>
      </c>
      <c r="H96" s="7"/>
      <c r="I96" s="289"/>
    </row>
    <row r="97" spans="1:9" ht="13.5" thickBot="1">
      <c r="A97"/>
      <c r="C97" s="178"/>
      <c r="D97" s="180"/>
      <c r="E97" s="180"/>
      <c r="F97" s="180"/>
      <c r="H97" s="7"/>
      <c r="I97" s="289"/>
    </row>
    <row r="98" spans="1:9" ht="13.5" thickBot="1">
      <c r="A98"/>
      <c r="C98" s="194" t="s">
        <v>65</v>
      </c>
      <c r="D98" s="261"/>
      <c r="E98" s="30"/>
      <c r="F98" s="30"/>
      <c r="H98" s="7"/>
      <c r="I98" s="289"/>
    </row>
    <row r="99" spans="1:9">
      <c r="A99"/>
      <c r="C99" s="271" t="s">
        <v>109</v>
      </c>
      <c r="D99" s="260"/>
      <c r="E99" s="31">
        <v>4040.7</v>
      </c>
      <c r="F99" s="31">
        <f t="shared" ref="F99:F105" si="1">E99*1.14</f>
        <v>4606.3979999999992</v>
      </c>
      <c r="H99" s="7"/>
      <c r="I99" s="289"/>
    </row>
    <row r="100" spans="1:9">
      <c r="A100"/>
      <c r="C100" s="243" t="s">
        <v>111</v>
      </c>
      <c r="D100" s="257"/>
      <c r="E100" s="3">
        <v>1320.55</v>
      </c>
      <c r="F100" s="3">
        <f t="shared" si="1"/>
        <v>1505.4269999999999</v>
      </c>
      <c r="H100" s="7"/>
      <c r="I100" s="289"/>
    </row>
    <row r="101" spans="1:9">
      <c r="A101"/>
      <c r="C101" s="238" t="s">
        <v>51</v>
      </c>
      <c r="D101" s="278"/>
      <c r="E101" s="36">
        <v>1384.95</v>
      </c>
      <c r="F101" s="4">
        <f t="shared" si="1"/>
        <v>1578.8429999999998</v>
      </c>
      <c r="H101" s="7"/>
      <c r="I101" s="289"/>
    </row>
    <row r="102" spans="1:9">
      <c r="A102"/>
      <c r="C102" s="272" t="s">
        <v>110</v>
      </c>
      <c r="D102" s="258"/>
      <c r="E102" s="4">
        <v>1384.95</v>
      </c>
      <c r="F102" s="4">
        <f t="shared" si="1"/>
        <v>1578.8429999999998</v>
      </c>
      <c r="H102" s="7"/>
      <c r="I102" s="289"/>
    </row>
    <row r="103" spans="1:9">
      <c r="A103"/>
      <c r="C103" s="247" t="s">
        <v>69</v>
      </c>
      <c r="D103" s="114"/>
      <c r="E103" s="15">
        <v>1440.65</v>
      </c>
      <c r="F103" s="4">
        <f t="shared" si="1"/>
        <v>1642.3409999999999</v>
      </c>
      <c r="H103" s="7"/>
      <c r="I103" s="289"/>
    </row>
    <row r="104" spans="1:9">
      <c r="A104"/>
      <c r="C104" s="246" t="s">
        <v>68</v>
      </c>
      <c r="D104" s="258"/>
      <c r="E104" s="4">
        <v>690</v>
      </c>
      <c r="F104" s="4">
        <f t="shared" si="1"/>
        <v>786.59999999999991</v>
      </c>
      <c r="H104" s="7"/>
      <c r="I104" s="289"/>
    </row>
    <row r="105" spans="1:9" ht="13.5" thickBot="1">
      <c r="A105"/>
      <c r="C105" s="273" t="s">
        <v>67</v>
      </c>
      <c r="D105" s="259"/>
      <c r="E105" s="6">
        <v>330.1</v>
      </c>
      <c r="F105" s="6">
        <f t="shared" si="1"/>
        <v>376.31400000000002</v>
      </c>
      <c r="H105" s="7"/>
      <c r="I105" s="289"/>
    </row>
    <row r="106" spans="1:9" ht="13.5" thickBot="1">
      <c r="A106"/>
      <c r="C106" s="211"/>
      <c r="D106" s="180"/>
      <c r="E106" s="180"/>
      <c r="F106" s="180"/>
      <c r="H106" s="7"/>
      <c r="I106" s="289"/>
    </row>
    <row r="107" spans="1:9" ht="13.5" thickBot="1">
      <c r="A107"/>
      <c r="C107" s="194" t="s">
        <v>70</v>
      </c>
      <c r="D107" s="261"/>
      <c r="E107" s="30"/>
      <c r="F107" s="30"/>
      <c r="H107" s="7"/>
      <c r="I107" s="289"/>
    </row>
    <row r="108" spans="1:9">
      <c r="A108"/>
      <c r="C108" s="243" t="s">
        <v>9</v>
      </c>
      <c r="D108" s="257"/>
      <c r="E108" s="3">
        <v>700</v>
      </c>
      <c r="F108" s="3">
        <f>E108*1.14</f>
        <v>797.99999999999989</v>
      </c>
      <c r="H108" s="7"/>
      <c r="I108" s="289"/>
    </row>
    <row r="109" spans="1:9" ht="13.5" thickBot="1">
      <c r="A109"/>
      <c r="C109" s="256" t="s">
        <v>90</v>
      </c>
      <c r="D109" s="267"/>
      <c r="E109" s="68">
        <v>1.1200000000000001</v>
      </c>
      <c r="F109" s="68">
        <f>E109*1.14</f>
        <v>1.2767999999999999</v>
      </c>
      <c r="H109" s="7"/>
      <c r="I109" s="289"/>
    </row>
    <row r="110" spans="1:9" ht="13.5" thickBot="1">
      <c r="A110"/>
      <c r="C110" s="12"/>
      <c r="D110" s="14"/>
      <c r="E110" s="14"/>
      <c r="F110" s="14"/>
      <c r="H110" s="7"/>
      <c r="I110" s="289"/>
    </row>
    <row r="111" spans="1:9" ht="13.5" thickBot="1">
      <c r="A111"/>
      <c r="C111" s="194" t="s">
        <v>165</v>
      </c>
      <c r="D111" s="279"/>
      <c r="E111" s="29"/>
      <c r="F111" s="30"/>
      <c r="I111" s="289"/>
    </row>
    <row r="112" spans="1:9" ht="13.5" thickBot="1">
      <c r="A112"/>
      <c r="C112" s="274" t="s">
        <v>63</v>
      </c>
      <c r="D112" s="280"/>
      <c r="E112" s="212">
        <v>7267</v>
      </c>
      <c r="F112" s="9">
        <f>E112*1.14</f>
        <v>8284.3799999999992</v>
      </c>
      <c r="I112" s="289"/>
    </row>
    <row r="113" spans="1:13" ht="13.5" customHeight="1">
      <c r="A113"/>
      <c r="B113"/>
      <c r="C113" s="12"/>
      <c r="D113" s="14"/>
      <c r="E113" s="14"/>
      <c r="F113" s="67"/>
      <c r="H113" s="21"/>
      <c r="I113" s="289"/>
      <c r="M113" s="21"/>
    </row>
    <row r="114" spans="1:13" ht="13.5" customHeight="1" thickBot="1">
      <c r="A114"/>
      <c r="B114"/>
      <c r="C114" s="12"/>
      <c r="D114" s="14"/>
      <c r="E114" s="14"/>
      <c r="F114" s="67"/>
      <c r="H114" s="21"/>
      <c r="I114" s="289"/>
      <c r="M114" s="21"/>
    </row>
    <row r="115" spans="1:13" ht="20.25" customHeight="1" thickBot="1">
      <c r="A115"/>
      <c r="B115"/>
      <c r="C115" s="285" t="s">
        <v>74</v>
      </c>
      <c r="D115" s="286"/>
      <c r="E115" s="286"/>
      <c r="F115" s="287" t="s">
        <v>44</v>
      </c>
      <c r="H115" s="21"/>
      <c r="I115" s="289"/>
      <c r="M115" s="21"/>
    </row>
    <row r="116" spans="1:13" ht="16.5" thickBot="1">
      <c r="A116"/>
      <c r="B116"/>
      <c r="C116" s="78"/>
      <c r="D116" s="78"/>
      <c r="E116" s="78"/>
      <c r="F116" s="78"/>
      <c r="H116" s="21"/>
      <c r="I116" s="289"/>
      <c r="M116" s="21"/>
    </row>
    <row r="117" spans="1:13" ht="39" customHeight="1" thickBot="1">
      <c r="A117"/>
      <c r="B117"/>
      <c r="C117" s="28" t="s">
        <v>75</v>
      </c>
      <c r="D117" s="106" t="s">
        <v>0</v>
      </c>
      <c r="E117" s="106" t="s">
        <v>116</v>
      </c>
      <c r="F117" s="97" t="s">
        <v>1</v>
      </c>
      <c r="I117" s="289"/>
      <c r="J117" s="76"/>
      <c r="K117" s="5"/>
      <c r="L117" s="86"/>
    </row>
    <row r="118" spans="1:13">
      <c r="A118"/>
      <c r="B118"/>
      <c r="C118" s="46" t="s">
        <v>188</v>
      </c>
      <c r="D118" s="90">
        <v>3000</v>
      </c>
      <c r="E118" s="92">
        <f>D118*1.14</f>
        <v>3419.9999999999995</v>
      </c>
      <c r="F118" s="93" t="s">
        <v>43</v>
      </c>
      <c r="I118" s="292"/>
      <c r="J118" s="76"/>
      <c r="K118" s="5"/>
      <c r="L118" s="86"/>
    </row>
    <row r="119" spans="1:13">
      <c r="A119"/>
      <c r="B119"/>
      <c r="C119" s="46" t="s">
        <v>189</v>
      </c>
      <c r="D119" s="107">
        <v>2800</v>
      </c>
      <c r="E119" s="44">
        <f>D119*1.14</f>
        <v>3191.9999999999995</v>
      </c>
      <c r="F119" s="60" t="s">
        <v>43</v>
      </c>
      <c r="I119" s="289"/>
      <c r="J119" s="76"/>
      <c r="K119" s="5"/>
      <c r="L119" s="86"/>
    </row>
    <row r="120" spans="1:13">
      <c r="A120"/>
      <c r="B120"/>
      <c r="C120" s="46" t="s">
        <v>190</v>
      </c>
      <c r="D120" s="107">
        <v>2700</v>
      </c>
      <c r="E120" s="44">
        <f>D120*1.14</f>
        <v>3077.9999999999995</v>
      </c>
      <c r="F120" s="60" t="s">
        <v>43</v>
      </c>
      <c r="I120" s="289"/>
    </row>
    <row r="121" spans="1:13" ht="13.5" thickBot="1">
      <c r="A121"/>
      <c r="B121"/>
      <c r="C121" s="20" t="s">
        <v>33</v>
      </c>
      <c r="D121" s="34">
        <v>700</v>
      </c>
      <c r="E121" s="31">
        <v>775.19999999999993</v>
      </c>
      <c r="F121" s="35" t="s">
        <v>43</v>
      </c>
      <c r="I121" s="289"/>
    </row>
    <row r="122" spans="1:13" ht="13.5" thickBot="1">
      <c r="A122"/>
      <c r="B122"/>
      <c r="C122" s="28" t="s">
        <v>89</v>
      </c>
      <c r="D122" s="30"/>
      <c r="E122" s="30"/>
      <c r="F122" s="47"/>
      <c r="I122" s="289"/>
    </row>
    <row r="123" spans="1:13">
      <c r="A123"/>
      <c r="B123"/>
      <c r="C123" s="18" t="s">
        <v>166</v>
      </c>
      <c r="D123" s="32">
        <v>6479</v>
      </c>
      <c r="E123" s="3">
        <v>7386.0599999999995</v>
      </c>
      <c r="F123" s="33" t="s">
        <v>43</v>
      </c>
      <c r="I123" s="289"/>
    </row>
    <row r="124" spans="1:13">
      <c r="A124"/>
      <c r="B124"/>
      <c r="C124" s="20" t="s">
        <v>10</v>
      </c>
      <c r="D124" s="32">
        <v>6270</v>
      </c>
      <c r="E124" s="3">
        <v>7147.7999999999993</v>
      </c>
      <c r="F124" s="33" t="s">
        <v>43</v>
      </c>
      <c r="I124" s="289"/>
    </row>
    <row r="125" spans="1:13">
      <c r="A125"/>
      <c r="B125"/>
      <c r="C125" s="19" t="s">
        <v>11</v>
      </c>
      <c r="D125" s="32">
        <v>2717</v>
      </c>
      <c r="E125" s="4">
        <v>3097.3799999999997</v>
      </c>
      <c r="F125" s="25" t="s">
        <v>43</v>
      </c>
      <c r="I125" s="289"/>
    </row>
    <row r="126" spans="1:13" ht="13.5" thickBot="1">
      <c r="A126"/>
      <c r="B126"/>
      <c r="C126" s="37" t="s">
        <v>12</v>
      </c>
      <c r="D126" s="73" t="s">
        <v>43</v>
      </c>
      <c r="E126" s="73" t="s">
        <v>43</v>
      </c>
      <c r="F126" s="35" t="s">
        <v>43</v>
      </c>
      <c r="I126" s="289"/>
    </row>
    <row r="127" spans="1:13" ht="26.25" thickBot="1">
      <c r="A127"/>
      <c r="B127"/>
      <c r="C127" s="91" t="s">
        <v>141</v>
      </c>
      <c r="D127" s="30"/>
      <c r="E127" s="30"/>
      <c r="F127" s="47"/>
      <c r="I127" s="289"/>
    </row>
    <row r="128" spans="1:13">
      <c r="A128"/>
      <c r="B128"/>
      <c r="C128" s="18" t="s">
        <v>113</v>
      </c>
      <c r="D128" s="32">
        <v>2100</v>
      </c>
      <c r="E128" s="32">
        <v>2280</v>
      </c>
      <c r="F128" s="33" t="s">
        <v>43</v>
      </c>
      <c r="I128" s="289"/>
    </row>
    <row r="129" spans="1:9">
      <c r="A129"/>
      <c r="B129"/>
      <c r="C129" s="10" t="s">
        <v>76</v>
      </c>
      <c r="D129" s="73" t="s">
        <v>43</v>
      </c>
      <c r="E129" s="73" t="s">
        <v>43</v>
      </c>
      <c r="F129" s="25" t="s">
        <v>43</v>
      </c>
      <c r="I129" s="289"/>
    </row>
    <row r="130" spans="1:9" ht="13.5" thickBot="1">
      <c r="A130"/>
      <c r="B130"/>
      <c r="C130" s="20" t="s">
        <v>77</v>
      </c>
      <c r="D130" s="73" t="s">
        <v>43</v>
      </c>
      <c r="E130" s="73" t="s">
        <v>43</v>
      </c>
      <c r="F130" s="35" t="s">
        <v>43</v>
      </c>
      <c r="G130" s="13"/>
      <c r="I130" s="289"/>
    </row>
    <row r="131" spans="1:9" ht="13.5" thickBot="1">
      <c r="A131"/>
      <c r="B131"/>
      <c r="C131" s="28" t="s">
        <v>34</v>
      </c>
      <c r="D131" s="30"/>
      <c r="E131" s="30"/>
      <c r="F131" s="66"/>
      <c r="G131" s="13"/>
      <c r="I131" s="289"/>
    </row>
    <row r="132" spans="1:9" ht="13.5" thickBot="1">
      <c r="A132"/>
      <c r="B132"/>
      <c r="C132" s="69" t="s">
        <v>29</v>
      </c>
      <c r="D132" s="70">
        <v>2100</v>
      </c>
      <c r="E132" s="71">
        <v>2280</v>
      </c>
      <c r="F132" s="72" t="s">
        <v>43</v>
      </c>
      <c r="G132" s="13"/>
      <c r="I132" s="289"/>
    </row>
    <row r="133" spans="1:9">
      <c r="A133"/>
      <c r="B133"/>
      <c r="C133" s="216"/>
      <c r="D133" s="217"/>
      <c r="E133" s="218"/>
      <c r="F133" s="219"/>
      <c r="G133" s="13"/>
      <c r="I133" s="289"/>
    </row>
    <row r="134" spans="1:9" ht="13.5" thickBot="1">
      <c r="A134"/>
      <c r="B134"/>
      <c r="C134" s="12"/>
      <c r="D134" s="14"/>
      <c r="E134" s="5"/>
      <c r="F134" s="130"/>
      <c r="G134" s="13"/>
      <c r="I134" s="289"/>
    </row>
    <row r="135" spans="1:9" ht="16.5" thickBot="1">
      <c r="A135"/>
      <c r="B135"/>
      <c r="C135" s="285" t="s">
        <v>79</v>
      </c>
      <c r="D135" s="286"/>
      <c r="E135" s="286"/>
      <c r="F135" s="287"/>
      <c r="G135" s="13"/>
      <c r="I135" s="289"/>
    </row>
    <row r="136" spans="1:9" s="21" customFormat="1" ht="16.5" thickBot="1">
      <c r="C136" s="173"/>
      <c r="D136" s="173"/>
      <c r="E136" s="173"/>
      <c r="F136" s="174"/>
      <c r="G136" s="17"/>
      <c r="I136" s="289"/>
    </row>
    <row r="137" spans="1:9" ht="13.5" thickBot="1">
      <c r="A137"/>
      <c r="B137"/>
      <c r="C137" s="81" t="s">
        <v>88</v>
      </c>
      <c r="D137" s="49"/>
      <c r="E137" s="49"/>
      <c r="F137" s="53"/>
      <c r="G137" s="13"/>
      <c r="I137" s="289"/>
    </row>
    <row r="138" spans="1:9">
      <c r="A138"/>
      <c r="B138"/>
      <c r="C138" s="18" t="s">
        <v>22</v>
      </c>
      <c r="D138" s="58" t="s">
        <v>81</v>
      </c>
      <c r="E138" s="99" t="s">
        <v>43</v>
      </c>
      <c r="F138" s="98" t="s">
        <v>43</v>
      </c>
      <c r="G138" s="13"/>
      <c r="I138" s="289"/>
    </row>
    <row r="139" spans="1:9" ht="13.5" thickBot="1">
      <c r="A139"/>
      <c r="B139"/>
      <c r="C139" s="39" t="s">
        <v>21</v>
      </c>
      <c r="D139" s="31">
        <v>15279</v>
      </c>
      <c r="E139" s="31">
        <f>D139*1.14</f>
        <v>17418.059999999998</v>
      </c>
      <c r="F139" s="79">
        <v>1670.75</v>
      </c>
      <c r="G139" s="13"/>
      <c r="I139" s="289"/>
    </row>
    <row r="140" spans="1:9" ht="13.5" thickBot="1">
      <c r="A140"/>
      <c r="B140"/>
      <c r="C140" s="28" t="s">
        <v>80</v>
      </c>
      <c r="D140" s="30"/>
      <c r="E140" s="30"/>
      <c r="F140" s="59"/>
      <c r="I140" s="289"/>
    </row>
    <row r="141" spans="1:9">
      <c r="A141"/>
      <c r="B141"/>
      <c r="C141" s="38" t="s">
        <v>20</v>
      </c>
      <c r="D141" s="3">
        <v>13496.5</v>
      </c>
      <c r="E141" s="3">
        <f>D141*1.14</f>
        <v>15386.009999999998</v>
      </c>
      <c r="F141" s="74">
        <v>1416.4</v>
      </c>
      <c r="I141" s="289"/>
    </row>
    <row r="142" spans="1:9" ht="13.5" thickBot="1">
      <c r="A142"/>
      <c r="B142"/>
      <c r="C142" s="8" t="s">
        <v>19</v>
      </c>
      <c r="D142" s="6">
        <v>3374</v>
      </c>
      <c r="E142" s="6">
        <f>D142*1.14</f>
        <v>3846.3599999999997</v>
      </c>
      <c r="F142" s="75">
        <v>254.1</v>
      </c>
      <c r="I142" s="289"/>
    </row>
    <row r="143" spans="1:9">
      <c r="A143"/>
      <c r="B143"/>
      <c r="C143" s="281"/>
      <c r="D143" s="92"/>
      <c r="E143" s="92"/>
      <c r="F143" s="282"/>
      <c r="I143" s="289"/>
    </row>
    <row r="144" spans="1:9" ht="13.5" thickBot="1">
      <c r="A144"/>
      <c r="B144"/>
      <c r="C144" s="283"/>
      <c r="D144" s="44"/>
      <c r="E144" s="44"/>
      <c r="F144" s="284"/>
      <c r="I144" s="289"/>
    </row>
    <row r="145" spans="1:13" ht="16.5" thickBot="1">
      <c r="A145"/>
      <c r="B145"/>
      <c r="C145" s="285" t="s">
        <v>82</v>
      </c>
      <c r="D145" s="286"/>
      <c r="E145" s="286"/>
      <c r="F145" s="287"/>
      <c r="I145" s="289"/>
    </row>
    <row r="146" spans="1:13" s="21" customFormat="1" ht="16.5" thickBot="1">
      <c r="C146" s="173"/>
      <c r="D146" s="173"/>
      <c r="E146" s="173"/>
      <c r="F146" s="174"/>
      <c r="I146" s="289"/>
    </row>
    <row r="147" spans="1:13" ht="13.5" thickBot="1">
      <c r="A147"/>
      <c r="B147"/>
      <c r="C147" s="81" t="s">
        <v>83</v>
      </c>
      <c r="D147" s="49"/>
      <c r="E147" s="49"/>
      <c r="F147" s="65"/>
      <c r="I147" s="289"/>
    </row>
    <row r="148" spans="1:13">
      <c r="A148"/>
      <c r="B148"/>
      <c r="C148" s="18" t="s">
        <v>13</v>
      </c>
      <c r="D148" s="32">
        <v>174.7</v>
      </c>
      <c r="E148" s="32">
        <f>D148*1.14</f>
        <v>199.15799999999996</v>
      </c>
      <c r="F148" s="42" t="s">
        <v>43</v>
      </c>
      <c r="I148" s="289"/>
    </row>
    <row r="149" spans="1:13" ht="13.5" thickBot="1">
      <c r="A149"/>
      <c r="B149"/>
      <c r="C149" s="16" t="s">
        <v>14</v>
      </c>
      <c r="D149" s="56">
        <v>0.01</v>
      </c>
      <c r="E149" s="56">
        <f>D149*1.14</f>
        <v>1.1399999999999999E-2</v>
      </c>
      <c r="F149" s="45" t="s">
        <v>43</v>
      </c>
      <c r="I149" s="289"/>
    </row>
    <row r="150" spans="1:13">
      <c r="A150"/>
      <c r="B150"/>
      <c r="C150" s="51" t="s">
        <v>2</v>
      </c>
      <c r="D150" s="48"/>
      <c r="E150" s="48"/>
      <c r="F150" s="57"/>
      <c r="I150" s="289"/>
    </row>
    <row r="151" spans="1:13" ht="13.5" thickBot="1">
      <c r="A151"/>
      <c r="B151"/>
      <c r="C151" s="81" t="s">
        <v>3</v>
      </c>
      <c r="D151" s="94"/>
      <c r="E151" s="94"/>
      <c r="F151" s="95"/>
      <c r="I151" s="289"/>
      <c r="J151" s="21"/>
      <c r="K151" s="21"/>
      <c r="L151" s="21"/>
    </row>
    <row r="152" spans="1:13">
      <c r="A152" s="21"/>
      <c r="B152" s="21"/>
      <c r="C152" s="18" t="s">
        <v>15</v>
      </c>
      <c r="D152" s="3">
        <v>2161.4</v>
      </c>
      <c r="E152" s="3">
        <f>D152*1.14</f>
        <v>2463.9960000000001</v>
      </c>
      <c r="F152" s="40" t="s">
        <v>43</v>
      </c>
      <c r="G152" s="21"/>
      <c r="H152" s="21"/>
      <c r="I152" s="289"/>
      <c r="M152" s="21"/>
    </row>
    <row r="153" spans="1:13">
      <c r="A153" s="21"/>
      <c r="B153" s="21"/>
      <c r="C153" s="10" t="s">
        <v>16</v>
      </c>
      <c r="D153" s="4">
        <v>4088.1</v>
      </c>
      <c r="E153" s="4">
        <f>D153*1.14</f>
        <v>4660.4339999999993</v>
      </c>
      <c r="F153" s="24" t="s">
        <v>43</v>
      </c>
      <c r="G153" s="21"/>
      <c r="H153" s="21"/>
      <c r="I153" s="289"/>
      <c r="M153" s="21"/>
    </row>
    <row r="154" spans="1:13">
      <c r="A154" s="21"/>
      <c r="B154" s="21"/>
      <c r="C154" s="10" t="s">
        <v>17</v>
      </c>
      <c r="D154" s="4">
        <v>5922.25</v>
      </c>
      <c r="E154" s="4">
        <f>D154*1.14</f>
        <v>6751.3649999999998</v>
      </c>
      <c r="F154" s="24" t="s">
        <v>43</v>
      </c>
      <c r="G154" s="21"/>
      <c r="H154" s="21"/>
      <c r="I154" s="289"/>
      <c r="M154" s="21"/>
    </row>
    <row r="155" spans="1:13" ht="13.5" thickBot="1">
      <c r="A155" s="21"/>
      <c r="B155" s="21"/>
      <c r="C155" s="20" t="s">
        <v>18</v>
      </c>
      <c r="D155" s="31">
        <v>7668.55</v>
      </c>
      <c r="E155" s="31">
        <f>D155*1.14</f>
        <v>8742.146999999999</v>
      </c>
      <c r="F155" s="41" t="s">
        <v>43</v>
      </c>
      <c r="G155" s="21"/>
      <c r="H155" s="21"/>
      <c r="I155" s="289"/>
      <c r="M155" s="21"/>
    </row>
    <row r="156" spans="1:13" ht="13.5" thickBot="1">
      <c r="A156" s="21"/>
      <c r="B156" s="21"/>
      <c r="C156" s="28" t="s">
        <v>85</v>
      </c>
      <c r="D156" s="30"/>
      <c r="E156" s="30"/>
      <c r="F156" s="43"/>
      <c r="G156" s="21"/>
      <c r="H156" s="21"/>
      <c r="I156" s="289"/>
      <c r="M156" s="21"/>
    </row>
    <row r="157" spans="1:13" ht="13.5" thickBot="1">
      <c r="A157" s="21"/>
      <c r="B157" s="21"/>
      <c r="C157" s="39" t="s">
        <v>23</v>
      </c>
      <c r="D157" s="44">
        <v>693.75</v>
      </c>
      <c r="E157" s="44">
        <f>D157*1.14</f>
        <v>790.87499999999989</v>
      </c>
      <c r="F157" s="45" t="s">
        <v>43</v>
      </c>
      <c r="G157" s="21"/>
      <c r="H157" s="21"/>
      <c r="I157" s="289"/>
      <c r="M157" s="21"/>
    </row>
    <row r="158" spans="1:13" ht="13.5" thickBot="1">
      <c r="A158" s="21"/>
      <c r="B158" s="21"/>
      <c r="C158" s="28" t="s">
        <v>129</v>
      </c>
      <c r="D158" s="30"/>
      <c r="E158" s="30"/>
      <c r="F158" s="43"/>
      <c r="G158" s="21"/>
      <c r="H158" s="21"/>
      <c r="I158" s="289"/>
      <c r="M158" s="21"/>
    </row>
    <row r="159" spans="1:13" ht="13.5" thickBot="1">
      <c r="A159" s="21"/>
      <c r="B159" s="21"/>
      <c r="C159" s="111" t="s">
        <v>130</v>
      </c>
      <c r="D159" s="44">
        <v>210</v>
      </c>
      <c r="E159" s="44">
        <f>D159*1.14</f>
        <v>239.39999999999998</v>
      </c>
      <c r="F159" s="45" t="s">
        <v>43</v>
      </c>
      <c r="G159" s="21"/>
      <c r="H159" s="21"/>
      <c r="I159" s="289"/>
      <c r="M159" s="21"/>
    </row>
    <row r="160" spans="1:13" ht="13.5" thickBot="1">
      <c r="A160" s="21"/>
      <c r="B160" s="21"/>
      <c r="C160" s="28" t="s">
        <v>84</v>
      </c>
      <c r="D160" s="29"/>
      <c r="E160" s="30"/>
      <c r="F160" s="43"/>
      <c r="G160" s="21"/>
      <c r="H160" s="21"/>
      <c r="I160" s="289"/>
      <c r="M160" s="21"/>
    </row>
    <row r="161" spans="1:13" ht="13.5" thickBot="1">
      <c r="A161" s="21"/>
      <c r="B161" s="21"/>
      <c r="C161" s="88" t="s">
        <v>104</v>
      </c>
      <c r="D161" s="71">
        <v>0.33</v>
      </c>
      <c r="E161" s="71">
        <f>D161*1.14</f>
        <v>0.37619999999999998</v>
      </c>
      <c r="F161" s="89" t="s">
        <v>43</v>
      </c>
      <c r="G161" s="21"/>
      <c r="H161" s="21"/>
      <c r="I161" s="289"/>
      <c r="M161" s="21"/>
    </row>
    <row r="162" spans="1:13">
      <c r="A162" s="21"/>
      <c r="B162" s="21"/>
      <c r="G162" s="21"/>
      <c r="H162" s="21"/>
      <c r="I162" s="289"/>
      <c r="M162" s="21"/>
    </row>
    <row r="163" spans="1:13">
      <c r="A163" s="21"/>
      <c r="B163" s="21"/>
      <c r="C163" s="100"/>
      <c r="D163" s="188"/>
      <c r="E163" s="13"/>
      <c r="F163" s="86"/>
      <c r="G163" s="21"/>
      <c r="H163" s="21"/>
      <c r="I163" s="289"/>
      <c r="M163" s="21"/>
    </row>
    <row r="164" spans="1:13">
      <c r="A164" s="21"/>
      <c r="B164" s="21"/>
      <c r="C164" s="87" t="s">
        <v>78</v>
      </c>
      <c r="D164" s="100"/>
      <c r="E164" s="100"/>
      <c r="F164" s="2"/>
      <c r="G164" s="21"/>
      <c r="H164" s="21"/>
      <c r="I164" s="289"/>
      <c r="M164" s="21"/>
    </row>
    <row r="165" spans="1:13" ht="85.5" customHeight="1">
      <c r="A165" s="21"/>
      <c r="B165" s="21"/>
      <c r="C165" s="295" t="s">
        <v>121</v>
      </c>
      <c r="D165" s="304"/>
      <c r="E165" s="304"/>
      <c r="F165" s="2"/>
      <c r="G165" s="21"/>
      <c r="H165" s="21"/>
      <c r="I165" s="289"/>
      <c r="M165" s="21"/>
    </row>
    <row r="166" spans="1:13">
      <c r="A166" s="21"/>
      <c r="B166" s="21"/>
      <c r="C166" s="109" t="s">
        <v>120</v>
      </c>
      <c r="D166" s="100"/>
      <c r="E166" s="100"/>
      <c r="F166" s="2"/>
      <c r="G166" s="21"/>
      <c r="H166" s="21"/>
      <c r="I166" s="289"/>
      <c r="M166" s="21"/>
    </row>
    <row r="167" spans="1:13" ht="34.5" customHeight="1">
      <c r="A167" s="21"/>
      <c r="B167" s="21"/>
      <c r="C167" s="295" t="s">
        <v>122</v>
      </c>
      <c r="D167" s="296"/>
      <c r="E167" s="296"/>
      <c r="F167" s="2"/>
      <c r="G167" s="21"/>
      <c r="H167" s="21"/>
      <c r="I167" s="289"/>
      <c r="M167" s="21"/>
    </row>
    <row r="168" spans="1:13">
      <c r="A168" s="21"/>
      <c r="B168" s="21"/>
      <c r="C168" s="109" t="s">
        <v>120</v>
      </c>
      <c r="D168" s="100"/>
      <c r="E168" s="100"/>
      <c r="F168" s="2"/>
      <c r="G168" s="21"/>
      <c r="H168" s="21"/>
      <c r="I168" s="289"/>
      <c r="M168" s="21"/>
    </row>
    <row r="169" spans="1:13">
      <c r="A169" s="21"/>
      <c r="B169" s="21"/>
      <c r="C169" s="295" t="s">
        <v>4</v>
      </c>
      <c r="D169" s="296"/>
      <c r="E169" s="296"/>
      <c r="F169" s="2"/>
      <c r="G169" s="21"/>
      <c r="H169" s="21"/>
      <c r="I169" s="289"/>
      <c r="M169" s="21"/>
    </row>
    <row r="170" spans="1:13">
      <c r="A170" s="21"/>
      <c r="B170" s="21"/>
      <c r="C170" s="109"/>
      <c r="D170" s="110"/>
      <c r="E170" s="110"/>
      <c r="F170" s="2"/>
      <c r="G170" s="21"/>
      <c r="H170" s="21"/>
      <c r="I170" s="289"/>
      <c r="M170" s="21"/>
    </row>
    <row r="171" spans="1:13" ht="33" customHeight="1">
      <c r="A171" s="21"/>
      <c r="B171" s="21"/>
      <c r="C171" s="295" t="s">
        <v>123</v>
      </c>
      <c r="D171" s="296"/>
      <c r="E171" s="296"/>
      <c r="F171" s="2"/>
      <c r="G171" s="21"/>
      <c r="H171" s="21"/>
      <c r="I171" s="289"/>
      <c r="M171" s="21"/>
    </row>
    <row r="172" spans="1:13">
      <c r="A172" s="21"/>
      <c r="B172" s="21"/>
      <c r="C172" s="108" t="s">
        <v>120</v>
      </c>
      <c r="D172" s="2"/>
      <c r="E172" s="2"/>
      <c r="F172" s="2"/>
      <c r="G172" s="21"/>
      <c r="H172" s="21"/>
      <c r="I172" s="289"/>
      <c r="M172" s="21"/>
    </row>
    <row r="173" spans="1:13" ht="13.5" thickBot="1">
      <c r="A173" s="21"/>
      <c r="B173" s="21"/>
      <c r="G173" s="21"/>
      <c r="H173" s="21"/>
      <c r="I173" s="289"/>
      <c r="M173" s="21"/>
    </row>
    <row r="174" spans="1:13" ht="20.25" customHeight="1" thickBot="1">
      <c r="A174" s="21"/>
      <c r="B174"/>
      <c r="C174" s="285" t="s">
        <v>194</v>
      </c>
      <c r="D174" s="286"/>
      <c r="E174" s="286"/>
      <c r="F174" s="287" t="s">
        <v>45</v>
      </c>
      <c r="H174" s="21"/>
      <c r="I174" s="289"/>
      <c r="M174" s="21"/>
    </row>
    <row r="175" spans="1:13" ht="13.5" thickBot="1">
      <c r="A175" s="21"/>
      <c r="B175"/>
      <c r="H175" s="21"/>
      <c r="I175" s="289"/>
      <c r="M175" s="21"/>
    </row>
    <row r="176" spans="1:13" ht="13.5" thickBot="1">
      <c r="A176" s="21"/>
      <c r="B176"/>
      <c r="C176" s="121"/>
      <c r="D176" s="161" t="s">
        <v>142</v>
      </c>
      <c r="E176" s="162"/>
      <c r="F176" s="163" t="s">
        <v>143</v>
      </c>
      <c r="H176" s="21"/>
      <c r="I176" s="289"/>
      <c r="M176" s="21"/>
    </row>
    <row r="177" spans="1:13" ht="38.25">
      <c r="A177" s="21"/>
      <c r="B177"/>
      <c r="C177" s="146" t="s">
        <v>149</v>
      </c>
      <c r="D177" s="140" t="s">
        <v>164</v>
      </c>
      <c r="E177" s="140"/>
      <c r="F177" s="147" t="s">
        <v>150</v>
      </c>
      <c r="G177" s="7"/>
      <c r="H177" s="21"/>
      <c r="I177" s="289"/>
      <c r="M177" s="21"/>
    </row>
    <row r="178" spans="1:13" ht="25.5">
      <c r="A178" s="21"/>
      <c r="B178"/>
      <c r="C178" s="148" t="s">
        <v>167</v>
      </c>
      <c r="D178" s="141" t="s">
        <v>164</v>
      </c>
      <c r="E178" s="141"/>
      <c r="F178" s="149" t="s">
        <v>151</v>
      </c>
      <c r="H178" s="21"/>
      <c r="I178" s="289"/>
      <c r="M178" s="21"/>
    </row>
    <row r="179" spans="1:13">
      <c r="A179" s="21"/>
      <c r="B179"/>
      <c r="C179" s="23" t="s">
        <v>145</v>
      </c>
      <c r="D179" s="142" t="s">
        <v>152</v>
      </c>
      <c r="E179" s="142"/>
      <c r="F179" s="122" t="s">
        <v>144</v>
      </c>
      <c r="G179" s="1"/>
      <c r="H179" s="21"/>
      <c r="I179" s="289"/>
      <c r="M179" s="21"/>
    </row>
    <row r="180" spans="1:13">
      <c r="A180" s="21"/>
      <c r="B180"/>
      <c r="C180" s="23" t="s">
        <v>146</v>
      </c>
      <c r="D180" s="305" t="s">
        <v>147</v>
      </c>
      <c r="E180" s="306"/>
      <c r="F180" s="122" t="s">
        <v>144</v>
      </c>
      <c r="G180" s="7"/>
      <c r="H180" s="21"/>
      <c r="I180" s="289"/>
      <c r="M180" s="21"/>
    </row>
    <row r="181" spans="1:13">
      <c r="A181" s="21"/>
      <c r="B181"/>
      <c r="C181" s="55" t="s">
        <v>168</v>
      </c>
      <c r="D181" s="307" t="s">
        <v>169</v>
      </c>
      <c r="E181" s="308"/>
      <c r="F181" s="122" t="s">
        <v>170</v>
      </c>
      <c r="G181" s="7"/>
      <c r="H181" s="21"/>
      <c r="I181" s="289"/>
      <c r="M181" s="21"/>
    </row>
    <row r="182" spans="1:13">
      <c r="A182" s="21"/>
      <c r="B182"/>
      <c r="C182" s="23" t="s">
        <v>171</v>
      </c>
      <c r="D182" s="307" t="s">
        <v>169</v>
      </c>
      <c r="E182" s="308"/>
      <c r="F182" s="122" t="s">
        <v>172</v>
      </c>
      <c r="G182" s="7"/>
      <c r="H182" s="21"/>
      <c r="I182" s="289"/>
      <c r="M182" s="21"/>
    </row>
    <row r="183" spans="1:13" ht="13.5" thickBot="1">
      <c r="A183" s="21"/>
      <c r="B183"/>
      <c r="C183" s="164"/>
      <c r="D183" s="299"/>
      <c r="E183" s="299"/>
      <c r="F183" s="300"/>
      <c r="G183" s="7"/>
      <c r="H183" s="21"/>
      <c r="I183" s="289"/>
      <c r="M183" s="21"/>
    </row>
    <row r="184" spans="1:13">
      <c r="A184" s="21"/>
      <c r="B184"/>
      <c r="C184" s="169"/>
      <c r="D184" s="170"/>
      <c r="E184" s="170"/>
      <c r="F184" s="171"/>
      <c r="G184" s="7"/>
      <c r="H184" s="21"/>
      <c r="I184" s="289"/>
      <c r="M184" s="21"/>
    </row>
    <row r="185" spans="1:13" ht="13.5" thickBot="1">
      <c r="A185" s="21"/>
      <c r="B185"/>
      <c r="C185" s="17"/>
      <c r="D185" s="144"/>
      <c r="E185" s="144"/>
      <c r="F185" s="128"/>
      <c r="G185" s="7"/>
      <c r="H185" s="21"/>
      <c r="I185" s="289"/>
      <c r="M185" s="21"/>
    </row>
    <row r="186" spans="1:13" ht="16.5" thickBot="1">
      <c r="A186" s="21"/>
      <c r="B186"/>
      <c r="C186" s="285" t="s">
        <v>187</v>
      </c>
      <c r="D186" s="286"/>
      <c r="E186" s="286"/>
      <c r="F186" s="287"/>
      <c r="G186" s="7"/>
      <c r="H186" s="21"/>
      <c r="I186" s="289"/>
      <c r="M186" s="21"/>
    </row>
    <row r="187" spans="1:13" ht="16.5" thickBot="1">
      <c r="A187" s="21"/>
      <c r="B187" s="21"/>
      <c r="C187" s="173"/>
      <c r="D187" s="173"/>
      <c r="E187" s="173"/>
      <c r="F187" s="174"/>
      <c r="G187" s="101"/>
      <c r="H187" s="21"/>
      <c r="I187" s="289"/>
      <c r="M187" s="21"/>
    </row>
    <row r="188" spans="1:13" ht="26.25" thickBot="1">
      <c r="A188" s="21"/>
      <c r="B188"/>
      <c r="C188" s="121"/>
      <c r="D188" s="161" t="s">
        <v>142</v>
      </c>
      <c r="E188" s="162"/>
      <c r="F188" s="172" t="s">
        <v>173</v>
      </c>
      <c r="G188" s="7"/>
      <c r="H188" s="21"/>
      <c r="I188" s="289"/>
      <c r="M188" s="21"/>
    </row>
    <row r="189" spans="1:13">
      <c r="A189" s="21"/>
      <c r="B189"/>
      <c r="C189" s="23" t="s">
        <v>148</v>
      </c>
      <c r="D189" s="301" t="s">
        <v>174</v>
      </c>
      <c r="E189" s="302"/>
      <c r="F189" s="303"/>
      <c r="G189" s="7"/>
      <c r="H189" s="21"/>
      <c r="I189" s="289"/>
      <c r="M189" s="21"/>
    </row>
    <row r="190" spans="1:13">
      <c r="A190" s="21"/>
      <c r="B190"/>
      <c r="C190" s="150" t="s">
        <v>175</v>
      </c>
      <c r="D190" s="151" t="s">
        <v>176</v>
      </c>
      <c r="E190" s="152"/>
      <c r="F190" s="143"/>
      <c r="G190" s="7"/>
      <c r="H190" s="21"/>
      <c r="I190" s="289"/>
      <c r="M190" s="21"/>
    </row>
    <row r="191" spans="1:13" ht="13.5" thickBot="1">
      <c r="A191" s="21"/>
      <c r="B191"/>
      <c r="C191" s="153" t="s">
        <v>177</v>
      </c>
      <c r="D191" s="124">
        <v>1</v>
      </c>
      <c r="E191" s="123" t="s">
        <v>161</v>
      </c>
      <c r="F191" s="154">
        <v>1</v>
      </c>
      <c r="G191" s="7"/>
      <c r="H191" s="21"/>
      <c r="I191" s="289"/>
      <c r="M191" s="21"/>
    </row>
    <row r="192" spans="1:13">
      <c r="A192" s="21"/>
      <c r="B192"/>
      <c r="C192" s="126"/>
      <c r="D192" s="125" t="s">
        <v>153</v>
      </c>
      <c r="E192" s="123" t="s">
        <v>162</v>
      </c>
      <c r="F192" s="154">
        <v>0.9</v>
      </c>
      <c r="G192" s="7"/>
      <c r="H192" s="21"/>
      <c r="I192" s="289"/>
      <c r="M192" s="21"/>
    </row>
    <row r="193" spans="1:13">
      <c r="A193" s="21"/>
      <c r="B193"/>
      <c r="C193" s="155"/>
      <c r="D193" s="125" t="s">
        <v>154</v>
      </c>
      <c r="E193" s="123" t="s">
        <v>163</v>
      </c>
      <c r="F193" s="154">
        <v>0.8</v>
      </c>
      <c r="G193" s="7"/>
      <c r="H193" s="21"/>
      <c r="I193" s="289"/>
      <c r="M193" s="21"/>
    </row>
    <row r="194" spans="1:13">
      <c r="A194" s="21"/>
      <c r="B194"/>
      <c r="C194" s="126"/>
      <c r="D194" s="125" t="s">
        <v>155</v>
      </c>
      <c r="E194" s="123" t="s">
        <v>156</v>
      </c>
      <c r="F194" s="154">
        <v>0.7</v>
      </c>
      <c r="G194" s="7"/>
      <c r="H194" s="21"/>
      <c r="I194" s="289"/>
      <c r="M194" s="21"/>
    </row>
    <row r="195" spans="1:13">
      <c r="A195" s="21"/>
      <c r="B195"/>
      <c r="C195" s="126"/>
      <c r="D195" s="125" t="s">
        <v>157</v>
      </c>
      <c r="E195" s="123" t="s">
        <v>159</v>
      </c>
      <c r="F195" s="154">
        <v>0.6</v>
      </c>
      <c r="G195" s="7"/>
      <c r="H195" s="21"/>
      <c r="I195" s="289"/>
      <c r="M195" s="21"/>
    </row>
    <row r="196" spans="1:13" ht="25.5">
      <c r="A196" s="21"/>
      <c r="B196"/>
      <c r="C196" s="155"/>
      <c r="D196" s="125" t="s">
        <v>158</v>
      </c>
      <c r="E196" s="123" t="s">
        <v>160</v>
      </c>
      <c r="F196" s="165" t="s">
        <v>178</v>
      </c>
      <c r="G196" s="7"/>
      <c r="H196" s="21"/>
      <c r="I196" s="289"/>
      <c r="M196" s="21"/>
    </row>
    <row r="197" spans="1:13">
      <c r="A197" s="21"/>
      <c r="B197"/>
      <c r="C197" s="155"/>
      <c r="D197" s="124"/>
      <c r="E197" s="156"/>
      <c r="F197" s="166"/>
      <c r="G197" s="7"/>
      <c r="H197" s="21"/>
      <c r="I197" s="289"/>
      <c r="M197" s="21"/>
    </row>
    <row r="198" spans="1:13">
      <c r="A198" s="21"/>
      <c r="B198"/>
      <c r="C198" s="155"/>
      <c r="D198" s="185"/>
      <c r="E198" s="186"/>
      <c r="F198" s="187"/>
      <c r="G198" s="7"/>
      <c r="H198" s="21"/>
      <c r="I198" s="289"/>
      <c r="M198" s="21"/>
    </row>
    <row r="199" spans="1:13" ht="13.5" thickBot="1">
      <c r="A199" s="21"/>
      <c r="B199"/>
      <c r="C199" s="157" t="s">
        <v>179</v>
      </c>
      <c r="D199" s="182" t="s">
        <v>180</v>
      </c>
      <c r="E199" s="183"/>
      <c r="F199" s="184"/>
      <c r="G199" s="7"/>
      <c r="H199" s="21"/>
      <c r="I199" s="289"/>
      <c r="M199" s="21"/>
    </row>
    <row r="200" spans="1:13" ht="26.25" thickBot="1">
      <c r="A200" s="21"/>
      <c r="B200"/>
      <c r="C200" s="158" t="s">
        <v>181</v>
      </c>
      <c r="D200" s="159"/>
      <c r="E200" s="160"/>
      <c r="F200" s="167" t="s">
        <v>178</v>
      </c>
      <c r="G200" s="7"/>
      <c r="H200" s="21"/>
      <c r="I200" s="289"/>
      <c r="M200" s="21"/>
    </row>
    <row r="201" spans="1:13">
      <c r="A201" s="21"/>
      <c r="B201"/>
      <c r="C201" s="131"/>
      <c r="D201" s="132"/>
      <c r="E201" s="132"/>
      <c r="F201" s="130"/>
      <c r="G201" s="7"/>
      <c r="H201" s="21"/>
      <c r="I201" s="289"/>
      <c r="M201" s="21"/>
    </row>
    <row r="202" spans="1:13">
      <c r="A202" s="21"/>
      <c r="B202"/>
      <c r="C202" s="131"/>
      <c r="D202" s="132"/>
      <c r="E202" s="132"/>
      <c r="F202" s="130"/>
      <c r="G202" s="7"/>
      <c r="H202" s="21"/>
      <c r="I202" s="289"/>
      <c r="M202" s="21"/>
    </row>
    <row r="203" spans="1:13" ht="13.5" thickBot="1">
      <c r="A203" s="21"/>
      <c r="B203"/>
      <c r="C203" s="131"/>
      <c r="D203" s="132"/>
      <c r="E203" s="132"/>
      <c r="F203" s="130"/>
      <c r="G203" s="7"/>
      <c r="H203" s="21"/>
      <c r="I203" s="289"/>
      <c r="M203" s="21"/>
    </row>
    <row r="204" spans="1:13" ht="16.5" thickBot="1">
      <c r="A204" s="21"/>
      <c r="B204"/>
      <c r="C204" s="285" t="s">
        <v>182</v>
      </c>
      <c r="D204" s="286"/>
      <c r="E204" s="286"/>
      <c r="F204" s="287"/>
      <c r="G204" s="7"/>
      <c r="H204" s="21"/>
      <c r="I204" s="289"/>
      <c r="M204" s="21"/>
    </row>
    <row r="205" spans="1:13" ht="13.5" thickBot="1">
      <c r="A205" s="21"/>
      <c r="B205"/>
      <c r="G205" s="7"/>
      <c r="H205" s="21"/>
      <c r="I205" s="289"/>
      <c r="M205" s="21"/>
    </row>
    <row r="206" spans="1:13" ht="39" thickBot="1">
      <c r="A206" s="21"/>
      <c r="B206"/>
      <c r="C206" s="194" t="s">
        <v>35</v>
      </c>
      <c r="D206" s="189"/>
      <c r="E206" s="106" t="s">
        <v>0</v>
      </c>
      <c r="F206" s="97" t="s">
        <v>116</v>
      </c>
      <c r="G206" s="7"/>
      <c r="H206" s="21"/>
      <c r="I206" s="289"/>
      <c r="M206" s="21"/>
    </row>
    <row r="207" spans="1:13">
      <c r="A207" s="21"/>
      <c r="B207"/>
      <c r="C207" s="196" t="s">
        <v>99</v>
      </c>
      <c r="D207" s="207"/>
      <c r="E207" s="205">
        <f>F207/114%</f>
        <v>10.53</v>
      </c>
      <c r="F207" s="206">
        <v>12.004199999999999</v>
      </c>
      <c r="G207" s="7"/>
      <c r="H207" s="21"/>
      <c r="I207" s="289"/>
      <c r="M207" s="21"/>
    </row>
    <row r="208" spans="1:13">
      <c r="A208" s="21"/>
      <c r="B208"/>
      <c r="C208" s="195" t="s">
        <v>100</v>
      </c>
      <c r="D208" s="208"/>
      <c r="E208" s="103">
        <f t="shared" ref="E208:E215" si="2">F208/114%</f>
        <v>5.26</v>
      </c>
      <c r="F208" s="200">
        <v>5.9963999999999995</v>
      </c>
      <c r="G208" s="7"/>
      <c r="H208" s="21"/>
      <c r="I208" s="289"/>
      <c r="M208" s="21"/>
    </row>
    <row r="209" spans="1:14">
      <c r="A209" s="21"/>
      <c r="B209"/>
      <c r="C209" s="195" t="s">
        <v>101</v>
      </c>
      <c r="D209" s="208"/>
      <c r="E209" s="103">
        <f t="shared" si="2"/>
        <v>5.26</v>
      </c>
      <c r="F209" s="200">
        <v>5.9963999999999995</v>
      </c>
      <c r="G209" s="7"/>
      <c r="H209" s="21"/>
      <c r="I209" s="289"/>
      <c r="M209" s="21"/>
    </row>
    <row r="210" spans="1:14">
      <c r="A210" s="21"/>
      <c r="B210"/>
      <c r="C210" s="195" t="s">
        <v>102</v>
      </c>
      <c r="D210" s="208"/>
      <c r="E210" s="103">
        <f t="shared" si="2"/>
        <v>2.63</v>
      </c>
      <c r="F210" s="200">
        <v>2.9981999999999998</v>
      </c>
      <c r="G210" s="7"/>
      <c r="H210" s="21"/>
      <c r="I210" s="289"/>
      <c r="M210" s="21"/>
    </row>
    <row r="211" spans="1:14">
      <c r="A211" s="21"/>
      <c r="B211"/>
      <c r="C211" s="210" t="s">
        <v>24</v>
      </c>
      <c r="D211" s="208"/>
      <c r="E211" s="175">
        <f t="shared" si="2"/>
        <v>1.7543859649122808</v>
      </c>
      <c r="F211" s="199">
        <v>2</v>
      </c>
      <c r="G211" s="7"/>
      <c r="H211" s="21"/>
      <c r="I211" s="289"/>
      <c r="M211" s="21"/>
    </row>
    <row r="212" spans="1:14">
      <c r="A212" s="21"/>
      <c r="B212"/>
      <c r="C212" s="195" t="s">
        <v>183</v>
      </c>
      <c r="D212" s="208"/>
      <c r="E212" s="103">
        <f t="shared" si="2"/>
        <v>13.157894736842106</v>
      </c>
      <c r="F212" s="199">
        <v>15</v>
      </c>
      <c r="G212" s="7"/>
      <c r="H212" s="21"/>
      <c r="I212" s="289"/>
      <c r="M212" s="21"/>
    </row>
    <row r="213" spans="1:14">
      <c r="A213" s="21"/>
      <c r="B213"/>
      <c r="C213" s="195" t="s">
        <v>184</v>
      </c>
      <c r="D213" s="208"/>
      <c r="E213" s="103">
        <f t="shared" si="2"/>
        <v>13.157894736842106</v>
      </c>
      <c r="F213" s="199">
        <v>15</v>
      </c>
      <c r="G213" s="7"/>
      <c r="H213" s="21"/>
      <c r="I213" s="289"/>
      <c r="M213" s="21"/>
    </row>
    <row r="214" spans="1:14">
      <c r="A214" s="21"/>
      <c r="B214"/>
      <c r="C214" s="195" t="s">
        <v>185</v>
      </c>
      <c r="D214" s="208"/>
      <c r="E214" s="103">
        <f t="shared" si="2"/>
        <v>8.7719298245614041</v>
      </c>
      <c r="F214" s="199">
        <v>10</v>
      </c>
      <c r="G214" s="7"/>
      <c r="H214" s="21"/>
      <c r="I214" s="289"/>
      <c r="M214" s="21"/>
    </row>
    <row r="215" spans="1:14" ht="13.5" thickBot="1">
      <c r="A215" s="21"/>
      <c r="B215"/>
      <c r="C215" s="197" t="s">
        <v>186</v>
      </c>
      <c r="D215" s="209"/>
      <c r="E215" s="176">
        <f t="shared" si="2"/>
        <v>14.912280701754387</v>
      </c>
      <c r="F215" s="203">
        <v>17</v>
      </c>
      <c r="G215" s="7"/>
      <c r="H215" s="21"/>
      <c r="I215" s="289"/>
      <c r="M215" s="21"/>
    </row>
    <row r="216" spans="1:14" ht="13.5" thickBot="1">
      <c r="A216" s="21"/>
      <c r="B216"/>
      <c r="C216" s="17"/>
      <c r="D216" s="204"/>
      <c r="E216" s="204"/>
      <c r="F216" s="5"/>
      <c r="G216" s="7"/>
      <c r="H216" s="21"/>
      <c r="I216" s="289"/>
      <c r="M216" s="21"/>
    </row>
    <row r="217" spans="1:14" ht="13.5" thickBot="1">
      <c r="A217" s="21"/>
      <c r="B217"/>
      <c r="C217" s="194" t="s">
        <v>36</v>
      </c>
      <c r="D217" s="191"/>
      <c r="E217" s="26"/>
      <c r="F217" s="27"/>
      <c r="G217" s="7"/>
      <c r="H217" s="21"/>
      <c r="I217" s="289"/>
      <c r="M217" s="21"/>
    </row>
    <row r="218" spans="1:14">
      <c r="A218" s="21"/>
      <c r="B218"/>
      <c r="C218" s="196" t="s">
        <v>99</v>
      </c>
      <c r="D218" s="192"/>
      <c r="E218" s="177">
        <f>F218/114%</f>
        <v>5.2631578947368425</v>
      </c>
      <c r="F218" s="201">
        <v>6</v>
      </c>
      <c r="G218" s="7"/>
      <c r="H218" s="21"/>
      <c r="I218" s="289"/>
      <c r="M218" s="21"/>
    </row>
    <row r="219" spans="1:14">
      <c r="A219" s="21"/>
      <c r="B219"/>
      <c r="C219" s="195" t="s">
        <v>100</v>
      </c>
      <c r="D219" s="190"/>
      <c r="E219" s="11">
        <f>F219/114%</f>
        <v>2.6315789473684212</v>
      </c>
      <c r="F219" s="198">
        <v>3</v>
      </c>
      <c r="G219" s="7"/>
      <c r="H219" s="21"/>
      <c r="I219" s="289"/>
      <c r="M219" s="21"/>
    </row>
    <row r="220" spans="1:14">
      <c r="A220" s="21"/>
      <c r="B220"/>
      <c r="C220" s="195" t="s">
        <v>101</v>
      </c>
      <c r="D220" s="190"/>
      <c r="E220" s="22">
        <f>F220/114%</f>
        <v>2.6315789473684212</v>
      </c>
      <c r="F220" s="202">
        <v>3</v>
      </c>
      <c r="G220" s="7"/>
      <c r="H220" s="21"/>
      <c r="I220" s="289"/>
      <c r="M220" s="21"/>
    </row>
    <row r="221" spans="1:14">
      <c r="A221" s="21"/>
      <c r="B221"/>
      <c r="C221" s="195" t="s">
        <v>102</v>
      </c>
      <c r="D221" s="190"/>
      <c r="E221" s="22">
        <f>F221/114%</f>
        <v>1.3157894736842106</v>
      </c>
      <c r="F221" s="202">
        <v>1.5</v>
      </c>
      <c r="G221" s="7"/>
      <c r="H221" s="21"/>
      <c r="I221" s="289"/>
      <c r="M221" s="21"/>
    </row>
    <row r="222" spans="1:14" ht="13.5" thickBot="1">
      <c r="A222" s="21"/>
      <c r="B222"/>
      <c r="C222" s="197" t="s">
        <v>183</v>
      </c>
      <c r="D222" s="193"/>
      <c r="E222" s="176">
        <f>F222/114%</f>
        <v>13.157894736842106</v>
      </c>
      <c r="F222" s="203">
        <v>15</v>
      </c>
      <c r="G222" s="7"/>
      <c r="H222" s="21"/>
      <c r="I222" s="289"/>
      <c r="M222" s="21"/>
    </row>
    <row r="223" spans="1:14" ht="20.25" customHeight="1">
      <c r="A223" s="21"/>
      <c r="B223"/>
      <c r="C223" s="17"/>
      <c r="D223" s="204"/>
      <c r="E223" s="204"/>
      <c r="F223" s="5"/>
      <c r="G223" s="7"/>
      <c r="I223" s="289"/>
      <c r="L223" s="21"/>
      <c r="M223" s="21"/>
      <c r="N223" s="21"/>
    </row>
    <row r="224" spans="1:14">
      <c r="A224" s="21"/>
      <c r="B224"/>
      <c r="C224" s="17"/>
      <c r="D224" s="204"/>
      <c r="E224" s="204"/>
      <c r="F224" s="5"/>
      <c r="G224" s="7"/>
      <c r="I224" s="289"/>
      <c r="L224" s="21"/>
      <c r="M224" s="21"/>
      <c r="N224" s="21"/>
    </row>
    <row r="225" spans="1:14" ht="33" customHeight="1">
      <c r="A225" s="21"/>
      <c r="B225"/>
      <c r="C225" s="17"/>
      <c r="D225" s="204"/>
      <c r="E225" s="204"/>
      <c r="F225" s="5"/>
      <c r="G225" s="7"/>
      <c r="I225" s="289"/>
      <c r="L225" s="21"/>
      <c r="M225" s="21"/>
      <c r="N225" s="21"/>
    </row>
    <row r="226" spans="1:14">
      <c r="A226" s="21"/>
      <c r="B226"/>
      <c r="C226" s="17"/>
      <c r="D226" s="204"/>
      <c r="E226" s="204"/>
      <c r="F226" s="5"/>
      <c r="G226" s="7"/>
      <c r="I226" s="289"/>
      <c r="L226" s="21"/>
      <c r="M226" s="21"/>
      <c r="N226" s="21"/>
    </row>
    <row r="227" spans="1:14">
      <c r="A227" s="21"/>
      <c r="B227"/>
      <c r="C227" s="17"/>
      <c r="D227" s="204"/>
      <c r="E227" s="204"/>
      <c r="F227" s="5"/>
      <c r="G227" s="7"/>
      <c r="I227" s="289"/>
      <c r="L227" s="21"/>
      <c r="M227" s="21"/>
      <c r="N227" s="21"/>
    </row>
    <row r="228" spans="1:14">
      <c r="A228" s="21"/>
      <c r="B228"/>
      <c r="C228" s="17"/>
      <c r="D228" s="204"/>
      <c r="E228" s="204"/>
      <c r="F228" s="5"/>
      <c r="G228" s="7"/>
      <c r="I228" s="289"/>
      <c r="L228" s="21"/>
      <c r="M228" s="21"/>
      <c r="N228" s="21"/>
    </row>
    <row r="229" spans="1:14">
      <c r="A229"/>
      <c r="B229"/>
      <c r="C229" s="17"/>
      <c r="D229" s="204"/>
      <c r="E229" s="204"/>
      <c r="F229" s="5"/>
      <c r="G229" s="7"/>
      <c r="I229" s="289"/>
      <c r="L229" s="21"/>
      <c r="M229" s="21"/>
      <c r="N229" s="21"/>
    </row>
    <row r="230" spans="1:14">
      <c r="A230"/>
      <c r="B230"/>
      <c r="C230" s="17"/>
      <c r="D230" s="204"/>
      <c r="E230" s="204"/>
      <c r="F230" s="5"/>
      <c r="G230" s="7"/>
      <c r="I230" s="289"/>
      <c r="L230" s="21"/>
      <c r="M230" s="21"/>
      <c r="N230" s="21"/>
    </row>
    <row r="231" spans="1:14">
      <c r="A231"/>
      <c r="B231"/>
      <c r="C231" s="17"/>
      <c r="D231" s="204"/>
      <c r="E231" s="204"/>
      <c r="F231" s="5"/>
      <c r="G231" s="7"/>
      <c r="I231" s="289"/>
      <c r="L231" s="21"/>
      <c r="M231" s="21"/>
      <c r="N231" s="21"/>
    </row>
    <row r="232" spans="1:14">
      <c r="A232"/>
      <c r="B232"/>
      <c r="C232" s="17"/>
      <c r="D232" s="204"/>
      <c r="E232" s="204"/>
      <c r="F232" s="5"/>
      <c r="G232" s="7"/>
      <c r="I232" s="289"/>
      <c r="L232" s="21"/>
      <c r="M232" s="21"/>
      <c r="N232" s="21"/>
    </row>
    <row r="233" spans="1:14">
      <c r="A233"/>
      <c r="B233"/>
      <c r="C233" s="17"/>
      <c r="D233" s="204"/>
      <c r="E233" s="204"/>
      <c r="F233" s="5"/>
      <c r="G233" s="7"/>
      <c r="I233" s="289"/>
      <c r="L233" s="21"/>
      <c r="M233" s="21"/>
      <c r="N233" s="21"/>
    </row>
    <row r="234" spans="1:14">
      <c r="A234"/>
      <c r="B234"/>
      <c r="C234" s="17"/>
      <c r="D234" s="204"/>
      <c r="E234" s="204"/>
      <c r="F234" s="5"/>
      <c r="G234" s="7"/>
      <c r="I234" s="289"/>
      <c r="L234" s="21"/>
      <c r="M234" s="21"/>
      <c r="N234" s="21"/>
    </row>
    <row r="235" spans="1:14" ht="20.25" customHeight="1">
      <c r="A235"/>
      <c r="B235"/>
      <c r="C235" s="17"/>
      <c r="D235" s="204"/>
      <c r="E235" s="204"/>
      <c r="F235" s="5"/>
      <c r="G235" s="7"/>
      <c r="I235" s="289"/>
    </row>
    <row r="236" spans="1:14" s="21" customFormat="1">
      <c r="B236"/>
      <c r="C236" s="17"/>
      <c r="D236" s="204"/>
      <c r="E236" s="204"/>
      <c r="F236" s="5"/>
      <c r="G236" s="7"/>
      <c r="I236" s="289"/>
    </row>
    <row r="237" spans="1:14" ht="33" customHeight="1">
      <c r="A237"/>
      <c r="B237"/>
      <c r="C237" s="17"/>
      <c r="D237" s="204"/>
      <c r="E237" s="204"/>
      <c r="F237" s="5"/>
      <c r="G237" s="7"/>
      <c r="I237" s="289"/>
    </row>
    <row r="238" spans="1:14" ht="13.5" thickBot="1">
      <c r="A238"/>
      <c r="B238" s="21"/>
      <c r="G238" s="21"/>
      <c r="I238" s="289"/>
    </row>
    <row r="239" spans="1:14" ht="16.5" thickBot="1">
      <c r="A239"/>
      <c r="B239" s="21"/>
      <c r="C239" s="285" t="s">
        <v>140</v>
      </c>
      <c r="D239" s="286"/>
      <c r="E239" s="286"/>
      <c r="F239" s="287" t="s">
        <v>47</v>
      </c>
      <c r="G239" s="21"/>
      <c r="I239" s="289"/>
    </row>
    <row r="240" spans="1:14" ht="16.5" thickBot="1">
      <c r="A240"/>
      <c r="B240" s="21"/>
      <c r="C240" s="78"/>
      <c r="D240" s="78"/>
      <c r="E240" s="78"/>
      <c r="F240" s="78"/>
      <c r="G240" s="21"/>
      <c r="I240" s="289"/>
    </row>
    <row r="241" spans="1:9" ht="39" thickBot="1">
      <c r="A241"/>
      <c r="B241" s="21"/>
      <c r="C241" s="28"/>
      <c r="D241" s="106" t="s">
        <v>0</v>
      </c>
      <c r="E241" s="106" t="s">
        <v>116</v>
      </c>
      <c r="F241" s="97" t="s">
        <v>1</v>
      </c>
      <c r="G241" s="21"/>
      <c r="I241" s="289"/>
    </row>
    <row r="242" spans="1:9" ht="13.5" thickBot="1">
      <c r="A242"/>
      <c r="B242" s="21"/>
      <c r="C242" s="28" t="s">
        <v>131</v>
      </c>
      <c r="D242" s="26"/>
      <c r="E242" s="26"/>
      <c r="F242" s="27"/>
      <c r="G242" s="21"/>
      <c r="I242" s="289"/>
    </row>
    <row r="243" spans="1:9">
      <c r="A243"/>
      <c r="B243" s="21"/>
      <c r="C243" s="18" t="s">
        <v>124</v>
      </c>
      <c r="D243" s="32">
        <v>105.7</v>
      </c>
      <c r="E243" s="4">
        <f>D243*1.14</f>
        <v>120.49799999999999</v>
      </c>
      <c r="F243" s="25" t="s">
        <v>43</v>
      </c>
      <c r="G243" s="21"/>
      <c r="I243" s="289"/>
    </row>
    <row r="244" spans="1:9">
      <c r="A244"/>
      <c r="B244" s="21"/>
      <c r="C244" s="18" t="s">
        <v>125</v>
      </c>
      <c r="D244" s="32">
        <v>141.55000000000001</v>
      </c>
      <c r="E244" s="4">
        <f>D244*1.14</f>
        <v>161.36699999999999</v>
      </c>
      <c r="F244" s="25" t="s">
        <v>43</v>
      </c>
      <c r="G244" s="21"/>
      <c r="I244" s="289"/>
    </row>
    <row r="245" spans="1:9">
      <c r="A245"/>
      <c r="B245" s="21"/>
      <c r="C245" s="18" t="s">
        <v>126</v>
      </c>
      <c r="D245" s="32">
        <v>150.80000000000001</v>
      </c>
      <c r="E245" s="4">
        <f>D245*1.14</f>
        <v>171.91200000000001</v>
      </c>
      <c r="F245" s="25" t="s">
        <v>43</v>
      </c>
      <c r="G245" s="21"/>
      <c r="I245" s="289"/>
    </row>
    <row r="246" spans="1:9">
      <c r="A246"/>
      <c r="B246" s="21"/>
      <c r="C246" s="18" t="s">
        <v>127</v>
      </c>
      <c r="D246" s="32">
        <v>165.9</v>
      </c>
      <c r="E246" s="4">
        <f>D246*1.14</f>
        <v>189.12599999999998</v>
      </c>
      <c r="F246" s="25" t="s">
        <v>43</v>
      </c>
      <c r="G246" s="21"/>
      <c r="I246" s="289"/>
    </row>
    <row r="247" spans="1:9" ht="13.5" thickBot="1">
      <c r="A247"/>
      <c r="B247" s="21"/>
      <c r="C247" s="168" t="s">
        <v>128</v>
      </c>
      <c r="D247" s="220">
        <v>183</v>
      </c>
      <c r="E247" s="6">
        <f>D247*1.14</f>
        <v>208.61999999999998</v>
      </c>
      <c r="F247" s="104" t="s">
        <v>43</v>
      </c>
      <c r="G247" s="21"/>
      <c r="I247" s="289"/>
    </row>
    <row r="248" spans="1:9" ht="13.5" thickBot="1">
      <c r="A248"/>
      <c r="B248" s="21"/>
      <c r="C248" s="178"/>
      <c r="D248" s="179"/>
      <c r="E248" s="180"/>
      <c r="F248" s="181"/>
      <c r="G248" s="21"/>
      <c r="I248" s="289"/>
    </row>
    <row r="249" spans="1:9" ht="39" thickBot="1">
      <c r="A249"/>
      <c r="B249" s="21"/>
      <c r="C249" s="28" t="s">
        <v>137</v>
      </c>
      <c r="D249" s="106" t="s">
        <v>0</v>
      </c>
      <c r="E249" s="106" t="s">
        <v>116</v>
      </c>
      <c r="F249" s="97" t="s">
        <v>1</v>
      </c>
      <c r="G249" s="21"/>
      <c r="I249" s="289"/>
    </row>
    <row r="250" spans="1:9" ht="13.5" thickBot="1">
      <c r="A250"/>
      <c r="B250" s="21"/>
      <c r="C250" s="81" t="s">
        <v>135</v>
      </c>
      <c r="D250" s="234"/>
      <c r="E250" s="235"/>
      <c r="F250" s="236"/>
      <c r="G250" s="21"/>
      <c r="I250" s="289"/>
    </row>
    <row r="251" spans="1:9">
      <c r="A251"/>
      <c r="B251" s="21"/>
      <c r="C251" s="221" t="s">
        <v>132</v>
      </c>
      <c r="D251" s="115">
        <v>815.15</v>
      </c>
      <c r="E251" s="32">
        <f>D251*1.14</f>
        <v>929.27099999999984</v>
      </c>
      <c r="F251" s="33" t="s">
        <v>43</v>
      </c>
      <c r="G251" s="21"/>
      <c r="I251" s="289"/>
    </row>
    <row r="252" spans="1:9">
      <c r="A252"/>
      <c r="B252" s="21"/>
      <c r="C252" s="222" t="s">
        <v>133</v>
      </c>
      <c r="D252" s="114">
        <v>929.25</v>
      </c>
      <c r="E252" s="103" t="s">
        <v>43</v>
      </c>
      <c r="F252" s="25" t="s">
        <v>43</v>
      </c>
      <c r="G252" s="21"/>
      <c r="I252" s="289"/>
    </row>
    <row r="253" spans="1:9" ht="20.25" customHeight="1">
      <c r="A253"/>
      <c r="B253" s="21"/>
      <c r="C253" s="223" t="s">
        <v>134</v>
      </c>
      <c r="D253" s="114">
        <v>1162.3499999999999</v>
      </c>
      <c r="E253" s="103" t="s">
        <v>43</v>
      </c>
      <c r="F253" s="25" t="s">
        <v>43</v>
      </c>
      <c r="G253" s="21"/>
      <c r="I253" s="289"/>
    </row>
    <row r="254" spans="1:9" ht="13.5" thickBot="1">
      <c r="A254"/>
      <c r="B254" s="21"/>
      <c r="C254" s="224" t="s">
        <v>136</v>
      </c>
      <c r="D254" s="116"/>
      <c r="E254" s="34"/>
      <c r="F254" s="75">
        <v>324</v>
      </c>
      <c r="G254" s="21"/>
      <c r="I254" s="289"/>
    </row>
    <row r="255" spans="1:9" ht="39" customHeight="1" thickBot="1">
      <c r="A255"/>
      <c r="B255" s="21"/>
      <c r="C255" s="28" t="s">
        <v>138</v>
      </c>
      <c r="D255" s="225"/>
      <c r="E255" s="117"/>
      <c r="F255" s="27"/>
      <c r="G255" s="21"/>
      <c r="I255" s="289"/>
    </row>
    <row r="256" spans="1:9">
      <c r="A256"/>
      <c r="B256" s="21"/>
      <c r="C256" s="221" t="s">
        <v>132</v>
      </c>
      <c r="D256" s="115">
        <v>65.099999999999994</v>
      </c>
      <c r="E256" s="32">
        <f>D256*1.14</f>
        <v>74.213999999999984</v>
      </c>
      <c r="F256" s="33" t="s">
        <v>43</v>
      </c>
      <c r="G256" s="21"/>
      <c r="I256" s="289"/>
    </row>
    <row r="257" spans="1:9">
      <c r="A257"/>
      <c r="B257" s="21"/>
      <c r="C257" s="222" t="s">
        <v>133</v>
      </c>
      <c r="D257" s="226">
        <v>74.2</v>
      </c>
      <c r="E257" s="103" t="s">
        <v>43</v>
      </c>
      <c r="F257" s="25" t="s">
        <v>43</v>
      </c>
      <c r="G257" s="21"/>
      <c r="I257" s="289"/>
    </row>
    <row r="258" spans="1:9">
      <c r="A258"/>
      <c r="B258" s="21"/>
      <c r="C258" s="223" t="s">
        <v>134</v>
      </c>
      <c r="D258" s="227">
        <v>93</v>
      </c>
      <c r="E258" s="103" t="s">
        <v>43</v>
      </c>
      <c r="F258" s="25" t="s">
        <v>43</v>
      </c>
      <c r="G258" s="21"/>
      <c r="I258" s="289"/>
    </row>
    <row r="259" spans="1:9" ht="13.5" thickBot="1">
      <c r="A259"/>
      <c r="B259" s="21"/>
      <c r="C259" s="224" t="s">
        <v>136</v>
      </c>
      <c r="D259" s="228"/>
      <c r="E259" s="118"/>
      <c r="F259" s="75">
        <v>25.5</v>
      </c>
      <c r="G259" s="21"/>
      <c r="I259" s="289"/>
    </row>
    <row r="260" spans="1:9" ht="13.5" thickBot="1">
      <c r="A260"/>
      <c r="B260" s="21"/>
      <c r="C260" s="28" t="s">
        <v>139</v>
      </c>
      <c r="D260" s="229"/>
      <c r="E260" s="119"/>
      <c r="F260" s="27"/>
      <c r="G260" s="21"/>
      <c r="I260" s="289"/>
    </row>
    <row r="261" spans="1:9">
      <c r="A261"/>
      <c r="B261" s="21"/>
      <c r="C261" s="221" t="s">
        <v>132</v>
      </c>
      <c r="D261" s="230">
        <f>93.25*1.06</f>
        <v>98.844999999999999</v>
      </c>
      <c r="E261" s="231">
        <f>D261*1.14</f>
        <v>112.68329999999999</v>
      </c>
      <c r="F261" s="33" t="s">
        <v>43</v>
      </c>
      <c r="G261" s="21"/>
      <c r="I261" s="289"/>
    </row>
    <row r="262" spans="1:9">
      <c r="A262"/>
      <c r="B262" s="21"/>
      <c r="C262" s="223" t="s">
        <v>133</v>
      </c>
      <c r="D262" s="227">
        <v>112.65</v>
      </c>
      <c r="E262" s="112" t="s">
        <v>43</v>
      </c>
      <c r="F262" s="33" t="s">
        <v>43</v>
      </c>
      <c r="G262" s="21"/>
      <c r="I262" s="289"/>
    </row>
    <row r="263" spans="1:9">
      <c r="A263"/>
      <c r="B263" s="21"/>
      <c r="C263" s="223" t="s">
        <v>134</v>
      </c>
      <c r="D263" s="227">
        <v>139.30000000000001</v>
      </c>
      <c r="E263" s="113" t="s">
        <v>43</v>
      </c>
      <c r="F263" s="25" t="s">
        <v>43</v>
      </c>
      <c r="G263" s="21"/>
      <c r="I263" s="289"/>
    </row>
    <row r="264" spans="1:9" ht="13.5" thickBot="1">
      <c r="A264"/>
      <c r="B264" s="21"/>
      <c r="C264" s="232" t="s">
        <v>136</v>
      </c>
      <c r="D264" s="233"/>
      <c r="E264" s="120"/>
      <c r="F264" s="75">
        <v>38.75</v>
      </c>
      <c r="G264" s="21"/>
      <c r="I264" s="289"/>
    </row>
    <row r="265" spans="1:9">
      <c r="A265"/>
      <c r="B265" s="21"/>
      <c r="G265" s="21"/>
      <c r="I265" s="289"/>
    </row>
    <row r="266" spans="1:9">
      <c r="A266"/>
      <c r="B266" s="21"/>
      <c r="G266" s="21"/>
      <c r="I266" s="289"/>
    </row>
    <row r="267" spans="1:9">
      <c r="A267"/>
      <c r="B267" s="21"/>
      <c r="G267" s="21"/>
      <c r="I267" s="289"/>
    </row>
    <row r="268" spans="1:9">
      <c r="A268"/>
      <c r="B268" s="21"/>
      <c r="G268" s="21"/>
      <c r="I268" s="289"/>
    </row>
    <row r="269" spans="1:9">
      <c r="A269"/>
      <c r="B269" s="21"/>
      <c r="G269" s="21"/>
      <c r="I269" s="289"/>
    </row>
    <row r="270" spans="1:9">
      <c r="A270"/>
      <c r="B270" s="21"/>
      <c r="G270" s="21"/>
      <c r="I270" s="289"/>
    </row>
    <row r="271" spans="1:9">
      <c r="A271"/>
      <c r="B271" s="21"/>
      <c r="G271" s="21"/>
      <c r="I271" s="289"/>
    </row>
    <row r="272" spans="1:9">
      <c r="A272"/>
      <c r="B272" s="21"/>
      <c r="G272" s="21"/>
      <c r="I272" s="289"/>
    </row>
    <row r="273" spans="1:9">
      <c r="A273"/>
      <c r="B273" s="21"/>
      <c r="G273" s="21"/>
      <c r="I273" s="289"/>
    </row>
    <row r="274" spans="1:9">
      <c r="A274"/>
      <c r="B274" s="21"/>
      <c r="G274" s="21"/>
      <c r="I274" s="289"/>
    </row>
    <row r="275" spans="1:9">
      <c r="A275"/>
      <c r="B275" s="21"/>
      <c r="G275" s="21"/>
      <c r="I275" s="289"/>
    </row>
    <row r="276" spans="1:9">
      <c r="A276"/>
      <c r="B276" s="21"/>
      <c r="G276" s="21"/>
      <c r="I276" s="289"/>
    </row>
    <row r="277" spans="1:9">
      <c r="A277"/>
      <c r="B277" s="21"/>
      <c r="G277" s="21"/>
      <c r="I277" s="289"/>
    </row>
    <row r="278" spans="1:9">
      <c r="A278"/>
      <c r="B278" s="21"/>
      <c r="G278" s="21"/>
      <c r="I278" s="289"/>
    </row>
    <row r="279" spans="1:9">
      <c r="A279"/>
      <c r="B279" s="21"/>
      <c r="G279" s="21"/>
      <c r="I279" s="289"/>
    </row>
    <row r="280" spans="1:9">
      <c r="A280"/>
      <c r="B280" s="21"/>
      <c r="G280" s="21"/>
      <c r="I280" s="289"/>
    </row>
    <row r="281" spans="1:9">
      <c r="A281"/>
      <c r="B281" s="21"/>
      <c r="G281" s="21"/>
      <c r="I281" s="289"/>
    </row>
    <row r="282" spans="1:9">
      <c r="A282"/>
      <c r="B282" s="21"/>
      <c r="G282" s="21"/>
      <c r="I282" s="289"/>
    </row>
    <row r="283" spans="1:9">
      <c r="A283"/>
      <c r="B283" s="21"/>
      <c r="G283" s="21"/>
      <c r="I283" s="289"/>
    </row>
    <row r="284" spans="1:9">
      <c r="A284"/>
      <c r="B284" s="21"/>
      <c r="G284" s="21"/>
      <c r="I284" s="289"/>
    </row>
    <row r="285" spans="1:9">
      <c r="A285"/>
      <c r="B285" s="21"/>
      <c r="G285" s="21"/>
      <c r="I285" s="289"/>
    </row>
    <row r="286" spans="1:9">
      <c r="A286"/>
      <c r="B286" s="21"/>
      <c r="G286" s="21"/>
      <c r="I286" s="289"/>
    </row>
    <row r="287" spans="1:9">
      <c r="A287"/>
      <c r="B287"/>
      <c r="C287" s="17"/>
      <c r="D287" s="204"/>
      <c r="E287" s="204"/>
      <c r="F287" s="5"/>
      <c r="G287" s="7"/>
      <c r="I287" s="289"/>
    </row>
  </sheetData>
  <customSheetViews>
    <customSheetView guid="{A6DBC65C-4B0B-42CA-8DF7-D4F47DDC5971}" scale="75" showPageBreaks="1" printArea="1" view="pageBreakPreview" showRuler="0">
      <selection sqref="A1:IV65536"/>
      <rowBreaks count="5" manualBreakCount="5">
        <brk id="4" max="16383" man="1"/>
        <brk id="59" max="8" man="1"/>
        <brk id="103" max="16383" man="1"/>
        <brk id="154" max="16383" man="1"/>
        <brk id="214" max="8" man="1"/>
      </rowBreaks>
      <pageMargins left="0.5" right="0.5" top="0" bottom="0" header="0" footer="0"/>
      <pageSetup paperSize="9" scale="64" orientation="landscape" r:id="rId1"/>
      <headerFooter alignWithMargins="0">
        <oddFooter>&amp;LIssue Date: &amp;D</oddFooter>
      </headerFooter>
    </customSheetView>
    <customSheetView guid="{6029EDE6-9A53-4FE9-B21C-73D3DF32C86B}" scale="75" showPageBreaks="1" printArea="1" view="pageBreakPreview" showRuler="0" topLeftCell="A61">
      <selection activeCell="B142" sqref="B142"/>
      <rowBreaks count="4" manualBreakCount="4">
        <brk id="4" max="16383" man="1"/>
        <brk id="59" max="10" man="1"/>
        <brk id="103" max="16383" man="1"/>
        <brk id="154" max="16383" man="1"/>
      </rowBreaks>
      <pageMargins left="0.5" right="0.5" top="0" bottom="0" header="0" footer="0"/>
      <pageSetup paperSize="9" scale="64" orientation="landscape" r:id="rId2"/>
      <headerFooter alignWithMargins="0">
        <oddFooter>&amp;LIssue Date: &amp;D</oddFooter>
      </headerFooter>
    </customSheetView>
  </customSheetViews>
  <mergeCells count="18">
    <mergeCell ref="D183:F183"/>
    <mergeCell ref="D189:F189"/>
    <mergeCell ref="C165:E165"/>
    <mergeCell ref="C167:E167"/>
    <mergeCell ref="C169:E169"/>
    <mergeCell ref="D180:E180"/>
    <mergeCell ref="D181:E181"/>
    <mergeCell ref="D182:E182"/>
    <mergeCell ref="J11:K11"/>
    <mergeCell ref="J12:K12"/>
    <mergeCell ref="J13:K13"/>
    <mergeCell ref="C171:E171"/>
    <mergeCell ref="J19:K19"/>
    <mergeCell ref="J20:K20"/>
    <mergeCell ref="J14:K14"/>
    <mergeCell ref="J15:K15"/>
    <mergeCell ref="J17:K17"/>
    <mergeCell ref="J18:K18"/>
  </mergeCells>
  <phoneticPr fontId="0" type="noConversion"/>
  <pageMargins left="0.11811023622047245" right="0.11811023622047245" top="0" bottom="0" header="0" footer="0"/>
  <pageSetup paperSize="9" scale="73" fitToHeight="5" orientation="portrait" r:id="rId3"/>
  <headerFooter alignWithMargins="0"/>
  <rowBreaks count="5" manualBreakCount="5">
    <brk id="6" min="1" max="6" man="1"/>
    <brk id="60" min="1" max="6" man="1"/>
    <brk id="113" min="1" max="6" man="1"/>
    <brk id="172" min="1" max="6" man="1"/>
    <brk id="237" min="1" max="6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2009-12-31T22:00:00+00:00</JSEDate>
    <JSEDisplayPriority xmlns="a5d7cc70-31c1-4b2e-9a12-faea9898ee50" xsi:nil="true"/>
    <TaxCatchAll xmlns="a5d7cc70-31c1-4b2e-9a12-faea9898ee50">
      <Value>7</Value>
    </TaxCatchAll>
    <JSE_x0020_Market_x0020_Notices_x0020_Number xmlns="a5d7cc70-31c1-4b2e-9a12-faea9898ee50">20101011-001-Attachment</JSE_x0020_Market_x0020_Notices_x0020_Number>
    <JSE_x0020_Market xmlns="a5d7cc70-31c1-4b2e-9a12-faea9898ee50">
      <Value>Equity Market</Value>
    </JSE_x0020_Market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2600C06A-21FF-4004-BE92-BB30E5C6027E}"/>
</file>

<file path=customXml/itemProps2.xml><?xml version="1.0" encoding="utf-8"?>
<ds:datastoreItem xmlns:ds="http://schemas.openxmlformats.org/officeDocument/2006/customXml" ds:itemID="{C1196B7A-3926-4E4C-AA09-4599548CE68F}"/>
</file>

<file path=customXml/itemProps3.xml><?xml version="1.0" encoding="utf-8"?>
<ds:datastoreItem xmlns:ds="http://schemas.openxmlformats.org/officeDocument/2006/customXml" ds:itemID="{DA825E9F-28F0-43FC-A774-D223468A0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list'!Print_Area</vt:lpstr>
    </vt:vector>
  </TitlesOfParts>
  <Company>JSE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20101011-001-Attachment</dc:title>
  <dc:creator>AnnamarI</dc:creator>
  <cp:lastModifiedBy>Serra</cp:lastModifiedBy>
  <cp:lastPrinted>2010-01-08T14:27:43Z</cp:lastPrinted>
  <dcterms:created xsi:type="dcterms:W3CDTF">2002-04-04T13:42:17Z</dcterms:created>
  <dcterms:modified xsi:type="dcterms:W3CDTF">2010-01-11T13:36:45Z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270;#Market Notices|a2768ee6-7148-4295-b6d9-dfedd685cfdb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