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Rights issue NEW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<sst xmlns="http://schemas.openxmlformats.org/spreadsheetml/2006/main" count="51" uniqueCount="32">
  <si>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Rights Issue Calculator</t>
  </si>
  <si>
    <t>CSM = (m*TOP) + (n*IRV)</t>
  </si>
  <si>
    <t xml:space="preserve">m </t>
  </si>
  <si>
    <t>=</t>
  </si>
  <si>
    <t>number of shares held ex date.</t>
  </si>
  <si>
    <t>m</t>
  </si>
  <si>
    <t>(m*TOP)</t>
  </si>
  <si>
    <t xml:space="preserve">n </t>
  </si>
  <si>
    <t>number of shares to be received ex date.</t>
  </si>
  <si>
    <t>n</t>
  </si>
  <si>
    <t>Spot</t>
  </si>
  <si>
    <r>
      <t xml:space="preserve">the official closing price of the underlying share on </t>
    </r>
    <r>
      <rPr>
        <b/>
        <sz val="10"/>
        <rFont val="Arial"/>
        <family val="2"/>
      </rPr>
      <t>(LDT).</t>
    </r>
  </si>
  <si>
    <t>*Input values are highlighted in yellow*</t>
  </si>
  <si>
    <t xml:space="preserve">C </t>
  </si>
  <si>
    <t xml:space="preserve">Value of any entitlements not included. </t>
  </si>
  <si>
    <t>C</t>
  </si>
  <si>
    <t xml:space="preserve">X </t>
  </si>
  <si>
    <t>Entitlement price of new shares under rights issue.</t>
  </si>
  <si>
    <t>X</t>
  </si>
  <si>
    <t xml:space="preserve">TOP </t>
  </si>
  <si>
    <t>theoretical opening price.</t>
  </si>
  <si>
    <t>TOP</t>
  </si>
  <si>
    <t>TOP = ((Spot * m) + (n * X)) / (n + m)</t>
  </si>
  <si>
    <t>IRV</t>
  </si>
  <si>
    <t>Implied value of rights.</t>
  </si>
  <si>
    <t>IRV = TOP - C - X</t>
  </si>
  <si>
    <t>CSM</t>
  </si>
  <si>
    <t>OptionFactor</t>
  </si>
  <si>
    <t>Old Nominal</t>
  </si>
  <si>
    <t>New Nominal</t>
  </si>
  <si>
    <t xml:space="preserve"> </t>
  </si>
  <si>
    <t>NoteF4586B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</si>
</sst>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17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33" borderId="15" xfId="0" applyNumberFormat="1" applyFont="1" applyFill="1" applyBorder="1" applyAlignment="1">
      <alignment/>
    </xf>
    <xf numFmtId="173" fontId="0" fillId="33" borderId="15" xfId="0" applyNumberFormat="1" applyFont="1" applyFill="1" applyBorder="1" applyAlignment="1">
      <alignment/>
    </xf>
    <xf numFmtId="0" fontId="0" fillId="7" borderId="14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2" fontId="0" fillId="7" borderId="15" xfId="0" applyNumberFormat="1" applyFont="1" applyFill="1" applyBorder="1" applyAlignment="1">
      <alignment/>
    </xf>
    <xf numFmtId="0" fontId="0" fillId="7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left"/>
    </xf>
    <xf numFmtId="0" fontId="0" fillId="6" borderId="18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right"/>
    </xf>
    <xf numFmtId="0" fontId="0" fillId="6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174" fontId="2" fillId="0" borderId="15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2.57421875" style="0" customWidth="1"/>
    <col min="2" max="2" width="13.28125" style="0" bestFit="1" customWidth="1"/>
    <col min="3" max="3" width="2.140625" style="0" bestFit="1" customWidth="1"/>
    <col min="4" max="4" width="49.28125" style="0" bestFit="1" customWidth="1"/>
    <col min="5" max="5" width="3.57421875" style="38" customWidth="1"/>
    <col min="6" max="6" width="5.8515625" style="0" customWidth="1"/>
    <col min="7" max="7" width="2.140625" style="0" bestFit="1" customWidth="1"/>
    <col min="8" max="8" width="12.00390625" style="0" bestFit="1" customWidth="1"/>
    <col min="9" max="9" width="3.140625" style="0" customWidth="1"/>
    <col min="10" max="10" width="37.57421875" style="0" bestFit="1" customWidth="1"/>
    <col min="11" max="12" width="12.00390625" style="0" bestFit="1" customWidth="1"/>
    <col min="14" max="14" width="12.7109375" style="0" bestFit="1" customWidth="1"/>
    <col min="16" max="16" width="8.7109375" style="0" bestFit="1" customWidth="1"/>
  </cols>
  <sheetData>
    <row r="1" spans="5:10" ht="12.75">
      <c r="E1" s="1"/>
      <c r="F1" s="1"/>
      <c r="G1" s="1"/>
      <c r="H1" s="1"/>
      <c r="J1" s="51" t="s">
        <v>31</v>
      </c>
    </row>
    <row r="2" spans="4:8" ht="13.5" thickBot="1">
      <c r="D2" s="2" t="s">
        <v>0</v>
      </c>
      <c r="E2" s="1"/>
      <c r="F2" s="1"/>
      <c r="G2" s="1"/>
      <c r="H2" s="1"/>
    </row>
    <row r="3" spans="2:10" ht="12.75">
      <c r="B3" s="3"/>
      <c r="C3" s="4"/>
      <c r="D3" s="5"/>
      <c r="E3" s="1"/>
      <c r="F3" s="6"/>
      <c r="G3" s="7"/>
      <c r="H3" s="8"/>
      <c r="J3" s="9" t="s">
        <v>1</v>
      </c>
    </row>
    <row r="4" spans="2:14" ht="12.75">
      <c r="B4" s="10" t="s">
        <v>2</v>
      </c>
      <c r="C4" s="11" t="s">
        <v>3</v>
      </c>
      <c r="D4" s="12" t="s">
        <v>4</v>
      </c>
      <c r="E4" s="13"/>
      <c r="F4" s="14" t="s">
        <v>5</v>
      </c>
      <c r="G4" s="15" t="s">
        <v>3</v>
      </c>
      <c r="H4" s="16">
        <v>100</v>
      </c>
      <c r="I4" s="13"/>
      <c r="J4" s="17" t="s">
        <v>6</v>
      </c>
      <c r="L4" s="18"/>
      <c r="M4" s="18"/>
      <c r="N4" s="18"/>
    </row>
    <row r="5" spans="2:14" ht="12.75">
      <c r="B5" s="10" t="s">
        <v>7</v>
      </c>
      <c r="C5" s="11" t="s">
        <v>3</v>
      </c>
      <c r="D5" s="19" t="s">
        <v>8</v>
      </c>
      <c r="E5" s="13"/>
      <c r="F5" s="14" t="s">
        <v>9</v>
      </c>
      <c r="G5" s="15" t="s">
        <v>3</v>
      </c>
      <c r="H5" s="20">
        <v>10</v>
      </c>
      <c r="I5" s="13"/>
      <c r="J5" s="21"/>
      <c r="L5" s="18"/>
      <c r="M5" s="18"/>
      <c r="N5" s="18"/>
    </row>
    <row r="6" spans="2:14" ht="12.75">
      <c r="B6" s="10" t="s">
        <v>10</v>
      </c>
      <c r="C6" s="11" t="s">
        <v>3</v>
      </c>
      <c r="D6" s="19" t="s">
        <v>11</v>
      </c>
      <c r="E6" s="13"/>
      <c r="F6" s="14" t="s">
        <v>10</v>
      </c>
      <c r="G6" s="15" t="s">
        <v>3</v>
      </c>
      <c r="H6" s="20">
        <v>171.6</v>
      </c>
      <c r="I6" s="13"/>
      <c r="J6" s="22" t="s">
        <v>12</v>
      </c>
      <c r="L6" s="18"/>
      <c r="M6" s="18"/>
      <c r="N6" s="18"/>
    </row>
    <row r="7" spans="2:14" ht="12.75">
      <c r="B7" s="10" t="s">
        <v>13</v>
      </c>
      <c r="C7" s="11" t="s">
        <v>3</v>
      </c>
      <c r="D7" s="19" t="s">
        <v>14</v>
      </c>
      <c r="E7" s="13"/>
      <c r="F7" s="10" t="s">
        <v>15</v>
      </c>
      <c r="G7" s="23" t="s">
        <v>3</v>
      </c>
      <c r="H7" s="24">
        <v>0</v>
      </c>
      <c r="I7" s="13"/>
      <c r="J7" s="21"/>
      <c r="L7" s="18"/>
      <c r="M7" s="18"/>
      <c r="N7" s="18"/>
    </row>
    <row r="8" spans="2:14" ht="12.75">
      <c r="B8" s="10" t="s">
        <v>16</v>
      </c>
      <c r="C8" s="11" t="s">
        <v>3</v>
      </c>
      <c r="D8" s="19" t="s">
        <v>17</v>
      </c>
      <c r="E8" s="13"/>
      <c r="F8" s="14" t="s">
        <v>18</v>
      </c>
      <c r="G8" s="15" t="s">
        <v>3</v>
      </c>
      <c r="H8" s="25">
        <v>125</v>
      </c>
      <c r="I8" s="18"/>
      <c r="J8" s="21"/>
      <c r="L8" s="18"/>
      <c r="M8" s="18"/>
      <c r="N8" s="18"/>
    </row>
    <row r="9" spans="2:14" ht="12.75">
      <c r="B9" s="26" t="s">
        <v>19</v>
      </c>
      <c r="C9" s="27" t="s">
        <v>3</v>
      </c>
      <c r="D9" s="28" t="s">
        <v>20</v>
      </c>
      <c r="E9" s="13"/>
      <c r="F9" s="26" t="s">
        <v>21</v>
      </c>
      <c r="G9" s="29" t="s">
        <v>3</v>
      </c>
      <c r="H9" s="30">
        <f>((H6*H4)+(H5*H8))/(H5+H4)</f>
        <v>167.36363636363637</v>
      </c>
      <c r="I9" s="18"/>
      <c r="J9" s="31" t="s">
        <v>22</v>
      </c>
      <c r="K9" s="18"/>
      <c r="L9" s="18"/>
      <c r="M9" s="18"/>
      <c r="N9" s="18"/>
    </row>
    <row r="10" spans="2:14" ht="13.5" thickBot="1">
      <c r="B10" s="32" t="s">
        <v>23</v>
      </c>
      <c r="C10" s="33" t="s">
        <v>3</v>
      </c>
      <c r="D10" s="34" t="s">
        <v>24</v>
      </c>
      <c r="E10" s="13"/>
      <c r="F10" s="32" t="s">
        <v>23</v>
      </c>
      <c r="G10" s="35" t="s">
        <v>3</v>
      </c>
      <c r="H10" s="36">
        <f>H9-H7-H8</f>
        <v>42.363636363636374</v>
      </c>
      <c r="I10" s="18"/>
      <c r="J10" s="37" t="s">
        <v>25</v>
      </c>
      <c r="K10" s="18"/>
      <c r="L10" s="18"/>
      <c r="M10" s="18"/>
      <c r="N10" s="18"/>
    </row>
    <row r="11" ht="13.5" thickBot="1"/>
    <row r="12" spans="2:11" ht="12.75">
      <c r="B12" s="3"/>
      <c r="C12" s="4"/>
      <c r="D12" s="5"/>
      <c r="E12" s="39"/>
      <c r="I12" s="13"/>
      <c r="J12" s="40"/>
      <c r="K12" s="18"/>
    </row>
    <row r="13" spans="2:5" ht="12.75">
      <c r="B13" s="41" t="s">
        <v>26</v>
      </c>
      <c r="C13" s="11" t="s">
        <v>3</v>
      </c>
      <c r="D13" s="42">
        <f>((H4*H9)+(H5*H10))/(H4*H9)</f>
        <v>1.025312330255296</v>
      </c>
      <c r="E13" s="15"/>
    </row>
    <row r="14" spans="2:5" ht="12.75">
      <c r="B14" s="43"/>
      <c r="C14" s="18"/>
      <c r="D14" s="44"/>
      <c r="E14" s="13"/>
    </row>
    <row r="15" spans="2:5" ht="12.75">
      <c r="B15" s="45" t="s">
        <v>27</v>
      </c>
      <c r="C15" s="11" t="s">
        <v>3</v>
      </c>
      <c r="D15" s="42">
        <f>1/D13</f>
        <v>0.9753125662216572</v>
      </c>
      <c r="E15" s="13"/>
    </row>
    <row r="16" spans="2:5" ht="12.75">
      <c r="B16" s="43"/>
      <c r="C16" s="18"/>
      <c r="D16" s="44"/>
      <c r="E16" s="13"/>
    </row>
    <row r="17" spans="2:5" ht="12.75">
      <c r="B17" s="41" t="s">
        <v>28</v>
      </c>
      <c r="C17" s="11" t="s">
        <v>3</v>
      </c>
      <c r="D17" s="46">
        <f>H4</f>
        <v>100</v>
      </c>
      <c r="E17" s="15"/>
    </row>
    <row r="18" spans="2:5" ht="13.5" customHeight="1">
      <c r="B18" s="43"/>
      <c r="C18" s="18"/>
      <c r="D18" s="44"/>
      <c r="E18" s="13"/>
    </row>
    <row r="19" spans="2:5" ht="12.75">
      <c r="B19" s="45" t="s">
        <v>29</v>
      </c>
      <c r="C19" s="11" t="s">
        <v>3</v>
      </c>
      <c r="D19" s="46">
        <f>H4*D13</f>
        <v>102.5312330255296</v>
      </c>
      <c r="E19" s="13"/>
    </row>
    <row r="20" spans="2:5" ht="13.5" thickBot="1">
      <c r="B20" s="47"/>
      <c r="C20" s="48"/>
      <c r="D20" s="49"/>
      <c r="E20" s="15"/>
    </row>
    <row r="21" spans="4:11" ht="12.75">
      <c r="D21" s="18"/>
      <c r="E21" s="13"/>
      <c r="F21" s="18"/>
      <c r="G21" s="18"/>
      <c r="H21" s="18"/>
      <c r="I21" s="18"/>
      <c r="J21" s="18"/>
      <c r="K21" s="18"/>
    </row>
    <row r="22" spans="5:12" ht="12.75">
      <c r="E22" s="13"/>
      <c r="F22" s="18"/>
      <c r="G22" s="18"/>
      <c r="H22" s="18"/>
      <c r="I22" s="18"/>
      <c r="J22" s="18"/>
      <c r="K22" s="18"/>
      <c r="L22" s="18"/>
    </row>
    <row r="24" ht="12.75">
      <c r="D24" s="50" t="s">
        <v>30</v>
      </c>
    </row>
    <row r="25" ht="12.75">
      <c r="I25" s="18"/>
    </row>
    <row r="26" ht="12.75">
      <c r="I26" s="18"/>
    </row>
    <row r="27" ht="12.75">
      <c r="I27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NoteF4586B</dc:title>
  <dc:subject/>
  <dc:creator>imraanh</dc:creator>
  <cp:keywords/>
  <dc:description/>
  <cp:lastModifiedBy>tsebok</cp:lastModifiedBy>
  <dcterms:created xsi:type="dcterms:W3CDTF">2011-01-03T05:28:52Z</dcterms:created>
  <dcterms:modified xsi:type="dcterms:W3CDTF">2011-01-03T07:11:55Z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269;#Market Notices|30457638-9bdc-44c7-a598-adeee3f575f0</vt:lpwstr>
  </property>
  <property fmtid="{D5CDD505-2E9C-101B-9397-08002B2CF9AE}" pid="4" name="j50c28d78dcf4727baa6c3ad504fae">
    <vt:lpwstr>Market Notices|30457638-9bdc-44c7-a598-adeee3f575f0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NoteF4586B</vt:lpwstr>
  </property>
  <property fmtid="{D5CDD505-2E9C-101B-9397-08002B2CF9AE}" pid="7" name="JSE Mark">
    <vt:lpwstr>;#Equity Derivatives;#</vt:lpwstr>
  </property>
  <property fmtid="{D5CDD505-2E9C-101B-9397-08002B2CF9AE}" pid="8" name="JSEDa">
    <vt:lpwstr>2011-01-01T00:00:00Z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