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31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definedNames>
    <definedName name="_xlnm._FilterDatabase" localSheetId="0" hidden="1">Sheet1!$G$1:$G$39</definedName>
  </definedNames>
  <calcPr calcId="145621" calcMode="manual"/>
</workbook>
</file>

<file path=xl/calcChain.xml><?xml version="1.0" encoding="utf-8"?>
<calcChain xmlns="http://schemas.openxmlformats.org/spreadsheetml/2006/main">
  <c r="A39" i="1" l="1"/>
  <c r="A38" i="1"/>
  <c r="A37" i="1"/>
  <c r="A36" i="1"/>
  <c r="A35" i="1"/>
  <c r="A34" i="1"/>
  <c r="A33" i="1"/>
  <c r="A32" i="1"/>
  <c r="A31" i="1"/>
  <c r="E30" i="1"/>
  <c r="A30" i="1"/>
  <c r="A29" i="1"/>
  <c r="E28" i="1"/>
  <c r="A28" i="1"/>
  <c r="E27" i="1"/>
  <c r="A27" i="1"/>
  <c r="E26" i="1"/>
  <c r="A26" i="1"/>
  <c r="E25" i="1"/>
  <c r="A25" i="1"/>
  <c r="E24" i="1"/>
  <c r="A24" i="1"/>
  <c r="E23" i="1"/>
  <c r="A23" i="1"/>
  <c r="E22" i="1"/>
  <c r="A22" i="1"/>
  <c r="A21" i="1"/>
  <c r="A19" i="1"/>
  <c r="A18" i="1"/>
  <c r="A17" i="1"/>
  <c r="A16" i="1"/>
  <c r="A15" i="1"/>
  <c r="G14" i="1"/>
  <c r="A13" i="1"/>
  <c r="A12" i="1"/>
  <c r="A11" i="1"/>
  <c r="A10" i="1"/>
  <c r="A9" i="1"/>
  <c r="A8" i="1"/>
  <c r="A7" i="1"/>
  <c r="A6" i="1"/>
  <c r="A5" i="1"/>
  <c r="A4" i="1"/>
  <c r="A3" i="1"/>
  <c r="A2" i="1"/>
  <c r="G39" i="1"/>
  <c r="G38" i="1"/>
  <c r="G37" i="1"/>
  <c r="G36" i="1"/>
  <c r="G35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5" i="1"/>
  <c r="G19" i="1"/>
  <c r="G17" i="1"/>
  <c r="G16" i="1"/>
  <c r="G11" i="1"/>
  <c r="G10" i="1"/>
  <c r="G8" i="1"/>
  <c r="G7" i="1"/>
  <c r="G6" i="1"/>
  <c r="G5" i="1"/>
  <c r="G4" i="1"/>
  <c r="G3" i="1"/>
  <c r="G2" i="1" l="1"/>
  <c r="G9" i="1"/>
  <c r="G12" i="1"/>
  <c r="G13" i="1"/>
  <c r="G29" i="1"/>
</calcChain>
</file>

<file path=xl/sharedStrings.xml><?xml version="1.0" encoding="utf-8"?>
<sst xmlns="http://schemas.openxmlformats.org/spreadsheetml/2006/main" count="121" uniqueCount="67">
  <si>
    <t>StatisticDate</t>
  </si>
  <si>
    <t>InstrumentTypeCode</t>
  </si>
  <si>
    <t>ShortName</t>
  </si>
  <si>
    <t>InstrumentDescription</t>
  </si>
  <si>
    <t>ExpiryDate</t>
  </si>
  <si>
    <t>Static Spot</t>
  </si>
  <si>
    <t>DELTA</t>
  </si>
  <si>
    <t>CANDO</t>
  </si>
  <si>
    <t>X1UQ</t>
  </si>
  <si>
    <t>Lookback Put Spread</t>
  </si>
  <si>
    <t>XM4Q</t>
  </si>
  <si>
    <t>Down-and-Out Barrier Put Option on ALSI</t>
  </si>
  <si>
    <t>XJ7Q</t>
  </si>
  <si>
    <t>XK7Q</t>
  </si>
  <si>
    <t>XL6Q</t>
  </si>
  <si>
    <t>XL8Q</t>
  </si>
  <si>
    <t>XN6Q</t>
  </si>
  <si>
    <t>Strike resetting Barrier Put  Option on DTOP</t>
  </si>
  <si>
    <t>XN7Q</t>
  </si>
  <si>
    <t>XS9Q</t>
  </si>
  <si>
    <t>XW5Q</t>
  </si>
  <si>
    <t>Up-and-In Barrier Put Option on CFR</t>
  </si>
  <si>
    <t>XW7Q</t>
  </si>
  <si>
    <t>Stike Resetting Put on DTOP Funded by Put</t>
  </si>
  <si>
    <t>XX2Q</t>
  </si>
  <si>
    <t>Stike Resetting Put on DTOP Funded by Call</t>
  </si>
  <si>
    <t>XX6Q</t>
  </si>
  <si>
    <t>Floored Opti-Spread</t>
  </si>
  <si>
    <t>XY1Q</t>
  </si>
  <si>
    <t>Optimum Put Top40</t>
  </si>
  <si>
    <t>XY6Q</t>
  </si>
  <si>
    <t>Stike Resetting Put on DTOP</t>
  </si>
  <si>
    <t>XY9Q</t>
  </si>
  <si>
    <t>Down-and-Out Barrier Put Option on NPN</t>
  </si>
  <si>
    <t>XZ1Q</t>
  </si>
  <si>
    <t>ALU Equity</t>
  </si>
  <si>
    <t>XZ8Q</t>
  </si>
  <si>
    <t>Up-and-Out Barrier Call Option on AGL</t>
  </si>
  <si>
    <t>YBKQ</t>
  </si>
  <si>
    <t>YBVQ</t>
  </si>
  <si>
    <t>YCRQ</t>
  </si>
  <si>
    <t>Down-and-In Barrier Put Option on LON</t>
  </si>
  <si>
    <t>YBYQ</t>
  </si>
  <si>
    <t>Down-and-In Barrier Put Option on AGL</t>
  </si>
  <si>
    <t>YBZQ</t>
  </si>
  <si>
    <t>Down-and-In Barrier Put Option on ANG</t>
  </si>
  <si>
    <t>YCNQ</t>
  </si>
  <si>
    <t>Down-and-In Barrier Put Option on IMP</t>
  </si>
  <si>
    <t>YCOQ</t>
  </si>
  <si>
    <t>YCPQ</t>
  </si>
  <si>
    <t>Down-and-In Barrier Put Option on SAP</t>
  </si>
  <si>
    <t>YCUQ</t>
  </si>
  <si>
    <t>YCWQ</t>
  </si>
  <si>
    <t>YCZQ</t>
  </si>
  <si>
    <t>Down-and-In Barrier Put Option on ABL</t>
  </si>
  <si>
    <t>YDAQ</t>
  </si>
  <si>
    <t>YDVQ</t>
  </si>
  <si>
    <t>YDXQ</t>
  </si>
  <si>
    <t>YDYQ</t>
  </si>
  <si>
    <t>Down-and-Out Barrier Put Option on DTOP</t>
  </si>
  <si>
    <t>YBLQ</t>
  </si>
  <si>
    <t>YEGQ</t>
  </si>
  <si>
    <t>IDX Porfolio Of Option</t>
  </si>
  <si>
    <t>YEFQ</t>
  </si>
  <si>
    <t>Worst of Call</t>
  </si>
  <si>
    <t>YEKQ</t>
  </si>
  <si>
    <t>YFAQ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</si>
</sst>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color theme="1"/>
      <name val="Arial"/>
      <family val="2"/>
    </font>
    <font>
      <sz val="10"/>
      <color theme="1"/>
      <name val="Arial"/>
      <family val="2"/>
    </font>
    <font>
      <b/>
      <i/>
      <sz val="9"/>
      <name val="Geneva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8">
    <xf numFmtId="0" fontId="0" fillId="0" borderId="0" xfId="0"/>
    <xf numFmtId="0" fontId="4" fillId="2" borderId="1" xfId="2" applyFont="1" applyFill="1" applyBorder="1"/>
    <xf numFmtId="2" fontId="4" fillId="2" borderId="0" xfId="2" applyNumberFormat="1" applyFont="1" applyFill="1"/>
    <xf numFmtId="14" fontId="3" fillId="0" borderId="1" xfId="2" applyNumberFormat="1" applyFont="1" applyBorder="1"/>
    <xf numFmtId="0" fontId="3" fillId="0" borderId="1" xfId="2" applyFont="1" applyBorder="1"/>
    <xf numFmtId="2" fontId="3" fillId="0" borderId="0" xfId="2" applyNumberFormat="1"/>
    <xf numFmtId="10" fontId="3" fillId="3" borderId="0" xfId="1" applyNumberFormat="1" applyFont="1" applyFill="1"/>
    <xf numFmtId="0" fontId="3" fillId="0" borderId="1" xfId="2" applyFont="1" applyFill="1" applyBorder="1"/>
  </cellXfs>
  <cellStyles count="3">
    <cellStyle name="Normal" xfId="0" builtinId="0"/>
    <cellStyle name="Normal_EXOTICS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0</xdr:row>
          <xdr:rowOff>9525</xdr:rowOff>
        </xdr:from>
        <xdr:to>
          <xdr:col>1</xdr:col>
          <xdr:colOff>1314450</xdr:colOff>
          <xdr:row>0</xdr:row>
          <xdr:rowOff>9525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900" b="1" i="1" u="none" strike="noStrike" baseline="0">
                  <a:solidFill>
                    <a:srgbClr val="000000"/>
                  </a:solidFill>
                  <a:latin typeface="Geneva"/>
                </a:rPr>
                <a:t>SAVD</a:t>
              </a:r>
              <a:endParaRPr lang="en-ZA"/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OPS/Valuations_Database/EXO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OPS/zAntonie/EXOTICS%20MC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Specialist%20Securities/Can%20Do%20Files/IMR%20History/Back%20Up/Barrier%20Valuation%20book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OTICS"/>
      <sheetName val="Exotic Checks"/>
      <sheetName val="Exotic Underlying"/>
      <sheetName val="Citi &amp; IDX"/>
      <sheetName val="Timer Puts"/>
      <sheetName val="Local Vol"/>
      <sheetName val="Sheet1"/>
      <sheetName val="Rand$ Vol"/>
      <sheetName val="SuperD"/>
      <sheetName val="IDX"/>
      <sheetName val="YieldX"/>
      <sheetName val="RSA Public Holidays"/>
    </sheetNames>
    <definedNames>
      <definedName name="ImportData"/>
      <definedName name="Volupdate"/>
    </definedNames>
    <sheetDataSet>
      <sheetData sheetId="0"/>
      <sheetData sheetId="1"/>
      <sheetData sheetId="2"/>
      <sheetData sheetId="3"/>
      <sheetData sheetId="4"/>
      <sheetData sheetId="5">
        <row r="3">
          <cell r="D3" t="str">
            <v>InstrumentTypeCode</v>
          </cell>
          <cell r="E3" t="str">
            <v>InstrumentDescription</v>
          </cell>
          <cell r="F3" t="str">
            <v>ExpiryDate</v>
          </cell>
          <cell r="G3" t="str">
            <v>Spot</v>
          </cell>
          <cell r="H3" t="str">
            <v>MTM</v>
          </cell>
          <cell r="I3" t="str">
            <v>Spot</v>
          </cell>
          <cell r="J3" t="str">
            <v>MTM</v>
          </cell>
          <cell r="K3" t="str">
            <v>DELTA</v>
          </cell>
        </row>
        <row r="4">
          <cell r="D4" t="str">
            <v>XM4Q</v>
          </cell>
          <cell r="E4" t="str">
            <v>Down-and-Out Barrier Put Option on ALSI</v>
          </cell>
          <cell r="F4">
            <v>41536</v>
          </cell>
          <cell r="G4">
            <v>188.61828125013807</v>
          </cell>
          <cell r="H4">
            <v>190.52316039225801</v>
          </cell>
          <cell r="I4">
            <v>188.61828125013807</v>
          </cell>
          <cell r="J4">
            <v>190.52316039225801</v>
          </cell>
          <cell r="K4">
            <v>-7.6376242261224012E-2</v>
          </cell>
        </row>
        <row r="5">
          <cell r="D5" t="str">
            <v>XJ7Q</v>
          </cell>
          <cell r="E5" t="str">
            <v>Down-and-Out Barrier Put Option With zero Rebate on ALSI</v>
          </cell>
          <cell r="F5">
            <v>41536</v>
          </cell>
          <cell r="G5">
            <v>261.31539811570786</v>
          </cell>
          <cell r="H5">
            <v>264.1112221389385</v>
          </cell>
          <cell r="I5">
            <v>261.31539811570786</v>
          </cell>
          <cell r="J5">
            <v>264.1112221389385</v>
          </cell>
          <cell r="K5">
            <v>-0.11731036706039689</v>
          </cell>
        </row>
        <row r="6">
          <cell r="D6" t="str">
            <v>XK7Q</v>
          </cell>
          <cell r="E6" t="str">
            <v>Down-and-Out Barrier Put Option on ALSI</v>
          </cell>
          <cell r="F6">
            <v>41536</v>
          </cell>
          <cell r="G6">
            <v>85.100752354700546</v>
          </cell>
          <cell r="H6">
            <v>86.011248749264027</v>
          </cell>
          <cell r="I6">
            <v>85.100752354700546</v>
          </cell>
          <cell r="J6">
            <v>86.011248749264027</v>
          </cell>
          <cell r="K6">
            <v>-4.4937446841902852E-2</v>
          </cell>
        </row>
        <row r="7">
          <cell r="D7" t="str">
            <v>XL6Q</v>
          </cell>
          <cell r="E7" t="str">
            <v>Down-and-Out Barrier Put Option on ALSI</v>
          </cell>
          <cell r="F7">
            <v>41627</v>
          </cell>
          <cell r="G7">
            <v>34.632446050873462</v>
          </cell>
          <cell r="H7">
            <v>35.475127387552924</v>
          </cell>
          <cell r="I7">
            <v>34.632446050873462</v>
          </cell>
          <cell r="J7">
            <v>35.475127387552924</v>
          </cell>
          <cell r="K7">
            <v>-1.4325069662325369E-2</v>
          </cell>
        </row>
        <row r="8">
          <cell r="D8" t="str">
            <v>XL8Q</v>
          </cell>
          <cell r="E8" t="str">
            <v>Down-and-Out Barrier Put Option on ALSI</v>
          </cell>
          <cell r="F8">
            <v>41627</v>
          </cell>
          <cell r="G8">
            <v>17.548328887567266</v>
          </cell>
          <cell r="H8">
            <v>17.975317186971346</v>
          </cell>
          <cell r="I8">
            <v>17.548328887567266</v>
          </cell>
          <cell r="J8">
            <v>17.975317186971346</v>
          </cell>
          <cell r="K8">
            <v>-8.2062442739721311E-3</v>
          </cell>
        </row>
        <row r="9">
          <cell r="D9" t="str">
            <v>XN6Q</v>
          </cell>
          <cell r="E9" t="str">
            <v>Stike Resetting Put on DTOP</v>
          </cell>
          <cell r="F9">
            <v>41472</v>
          </cell>
          <cell r="G9">
            <v>62.89768049135651</v>
          </cell>
          <cell r="H9">
            <v>63.00092139702101</v>
          </cell>
          <cell r="I9">
            <v>62.89768049135651</v>
          </cell>
          <cell r="J9">
            <v>63.00092139702101</v>
          </cell>
          <cell r="K9">
            <v>-0.30046966268880881</v>
          </cell>
        </row>
        <row r="10">
          <cell r="D10" t="str">
            <v>XN7Q</v>
          </cell>
          <cell r="E10" t="str">
            <v>Down-and-Out Barrier Put Option on ALSI</v>
          </cell>
          <cell r="F10">
            <v>41627</v>
          </cell>
          <cell r="G10">
            <v>560.25329441935708</v>
          </cell>
          <cell r="H10">
            <v>573.88545295435813</v>
          </cell>
          <cell r="I10">
            <v>560.25329441935708</v>
          </cell>
          <cell r="J10">
            <v>573.88545295435813</v>
          </cell>
          <cell r="K10">
            <v>-0.13038755697524304</v>
          </cell>
        </row>
        <row r="11">
          <cell r="D11" t="str">
            <v>XS9Q</v>
          </cell>
          <cell r="E11" t="str">
            <v>Down-and-Out Barrier Put Option on ALSI</v>
          </cell>
          <cell r="F11">
            <v>41627</v>
          </cell>
          <cell r="G11">
            <v>41.233639542947444</v>
          </cell>
          <cell r="H11">
            <v>42.236942007785437</v>
          </cell>
          <cell r="I11">
            <v>41.233639542947444</v>
          </cell>
          <cell r="J11">
            <v>42.236942007785437</v>
          </cell>
          <cell r="K11">
            <v>-1.3599012399038551E-2</v>
          </cell>
        </row>
        <row r="12">
          <cell r="D12" t="str">
            <v>XW5Q</v>
          </cell>
          <cell r="E12" t="str">
            <v>Up-and-In Barrier Call Option on CFR</v>
          </cell>
          <cell r="F12">
            <v>41536</v>
          </cell>
          <cell r="G12">
            <v>12.145456175337566</v>
          </cell>
          <cell r="H12">
            <v>12.275400902640119</v>
          </cell>
          <cell r="I12">
            <v>12.145456175337566</v>
          </cell>
          <cell r="J12">
            <v>12.275400902640119</v>
          </cell>
          <cell r="K12">
            <v>0.88322949290696684</v>
          </cell>
        </row>
        <row r="13">
          <cell r="D13" t="str">
            <v>XW7Q</v>
          </cell>
          <cell r="E13" t="str">
            <v>Stike Resetting Put on DTOP</v>
          </cell>
          <cell r="F13">
            <v>41718</v>
          </cell>
          <cell r="G13">
            <v>345.31013482839313</v>
          </cell>
          <cell r="H13">
            <v>358.76941308461636</v>
          </cell>
          <cell r="I13">
            <v>345.31013482839313</v>
          </cell>
          <cell r="J13">
            <v>358.76941308461636</v>
          </cell>
          <cell r="K13">
            <v>-9.1674822329165115E-2</v>
          </cell>
        </row>
        <row r="14">
          <cell r="D14" t="str">
            <v>XX2Q</v>
          </cell>
          <cell r="E14" t="str">
            <v>Stike Resetting Put on DTOP Funded by Call</v>
          </cell>
          <cell r="F14">
            <v>41526</v>
          </cell>
          <cell r="G14">
            <v>249.20580505858655</v>
          </cell>
          <cell r="H14">
            <v>251.53119299235004</v>
          </cell>
          <cell r="I14">
            <v>249.20580505858655</v>
          </cell>
          <cell r="J14">
            <v>251.53119299235004</v>
          </cell>
          <cell r="K14">
            <v>-0.18278055320017006</v>
          </cell>
        </row>
        <row r="15">
          <cell r="D15" t="str">
            <v>XY6Q</v>
          </cell>
          <cell r="E15" t="str">
            <v>Stike Resetting Put on DTOP</v>
          </cell>
          <cell r="F15">
            <v>41575</v>
          </cell>
          <cell r="G15">
            <v>165.30458507165821</v>
          </cell>
          <cell r="H15">
            <v>167.99007939340174</v>
          </cell>
          <cell r="I15">
            <v>165.30458507165821</v>
          </cell>
          <cell r="J15">
            <v>167.99007939340174</v>
          </cell>
          <cell r="K15">
            <v>-7.7073284589497359E-2</v>
          </cell>
        </row>
        <row r="16">
          <cell r="D16" t="str">
            <v>XY9Q</v>
          </cell>
          <cell r="E16" t="str">
            <v>Down-and-Out Barrier Put Option on NPN</v>
          </cell>
          <cell r="F16">
            <v>41627</v>
          </cell>
          <cell r="G16">
            <v>1.967069399331812</v>
          </cell>
          <cell r="H16">
            <v>2.014932396601345</v>
          </cell>
          <cell r="I16">
            <v>1.967069399331812</v>
          </cell>
          <cell r="J16">
            <v>2.014932396601345</v>
          </cell>
          <cell r="K16">
            <v>-4.2698418022962724E-2</v>
          </cell>
        </row>
        <row r="17">
          <cell r="D17" t="str">
            <v>XZ8Q</v>
          </cell>
          <cell r="E17" t="str">
            <v>Up-and-Out Barrier Call Option on AGL</v>
          </cell>
          <cell r="F17">
            <v>41627</v>
          </cell>
          <cell r="G17">
            <v>2.7805272143275945</v>
          </cell>
          <cell r="H17">
            <v>2.8481833765923477</v>
          </cell>
          <cell r="I17">
            <v>2.7805272143275945</v>
          </cell>
          <cell r="J17">
            <v>2.8481833765923477</v>
          </cell>
          <cell r="K17">
            <v>9.580335360844118E-2</v>
          </cell>
        </row>
        <row r="18">
          <cell r="D18" t="str">
            <v>XY1Q</v>
          </cell>
          <cell r="E18" t="str">
            <v>Down-and-Out Barrier Put Option on ALSI</v>
          </cell>
          <cell r="F18">
            <v>41522</v>
          </cell>
          <cell r="G18">
            <v>703.73980281803972</v>
          </cell>
          <cell r="H18">
            <v>709.91934553926853</v>
          </cell>
          <cell r="I18">
            <v>703.73980281803972</v>
          </cell>
          <cell r="J18">
            <v>709.91934553926853</v>
          </cell>
          <cell r="K18">
            <v>-0.28163149330301224</v>
          </cell>
        </row>
        <row r="19">
          <cell r="D19" t="str">
            <v>YBKQ</v>
          </cell>
          <cell r="E19" t="str">
            <v>Floor Opti Spread</v>
          </cell>
          <cell r="F19">
            <v>41556</v>
          </cell>
          <cell r="G19">
            <v>0.70095157006373165</v>
          </cell>
          <cell r="H19">
            <v>0.71040488250206812</v>
          </cell>
          <cell r="I19">
            <v>0.70095157006373165</v>
          </cell>
          <cell r="J19">
            <v>0.71040488250206812</v>
          </cell>
          <cell r="K19">
            <v>1.2280989111989828E-2</v>
          </cell>
        </row>
        <row r="20">
          <cell r="D20" t="str">
            <v>YBVQ</v>
          </cell>
          <cell r="E20" t="str">
            <v>Up-and-Out Barrier Call Option on AGL</v>
          </cell>
          <cell r="F20">
            <v>41465</v>
          </cell>
          <cell r="G20">
            <v>4.8723523674681571E-7</v>
          </cell>
          <cell r="H20">
            <v>4.8756401105133358E-7</v>
          </cell>
          <cell r="I20">
            <v>4.8723523674681571E-7</v>
          </cell>
          <cell r="J20">
            <v>4.8756401105133358E-7</v>
          </cell>
          <cell r="K20">
            <v>3.6196538192615962E-7</v>
          </cell>
        </row>
        <row r="21">
          <cell r="D21" t="str">
            <v>YCRQ</v>
          </cell>
          <cell r="E21" t="str">
            <v>Down-and-In Barrier Put Option on LON</v>
          </cell>
          <cell r="F21">
            <v>41627</v>
          </cell>
          <cell r="G21">
            <v>9.8367850688792835E-2</v>
          </cell>
          <cell r="H21">
            <v>0.10076135046593686</v>
          </cell>
          <cell r="I21">
            <v>9.8367850688792835E-2</v>
          </cell>
          <cell r="J21">
            <v>0.10076135046593686</v>
          </cell>
          <cell r="K21">
            <v>-3.1758815828413015E-2</v>
          </cell>
        </row>
        <row r="22">
          <cell r="D22" t="str">
            <v>YBYQ</v>
          </cell>
          <cell r="E22" t="str">
            <v>Down-and-In Barrier Put Option on AGL</v>
          </cell>
          <cell r="F22">
            <v>41627</v>
          </cell>
          <cell r="G22">
            <v>4.8468252324955579</v>
          </cell>
          <cell r="H22">
            <v>4.9647588361333552</v>
          </cell>
          <cell r="I22">
            <v>4.8468252324955579</v>
          </cell>
          <cell r="J22">
            <v>4.9647588361333552</v>
          </cell>
          <cell r="K22">
            <v>-0.26168861191340842</v>
          </cell>
        </row>
        <row r="23">
          <cell r="D23" t="str">
            <v>YBZQ</v>
          </cell>
          <cell r="E23" t="str">
            <v>Down-and-In Barrier Put Option on ANG</v>
          </cell>
          <cell r="F23">
            <v>41627</v>
          </cell>
          <cell r="G23">
            <v>5.5031701022333088</v>
          </cell>
          <cell r="H23">
            <v>5.6370739775446941</v>
          </cell>
          <cell r="I23">
            <v>5.5031701022333088</v>
          </cell>
          <cell r="J23">
            <v>5.6370739775446941</v>
          </cell>
          <cell r="K23">
            <v>-0.4309372201494</v>
          </cell>
        </row>
        <row r="24">
          <cell r="D24" t="str">
            <v>YCNQ</v>
          </cell>
          <cell r="E24" t="str">
            <v>Down-and-In Barrier Put Option on IMP</v>
          </cell>
          <cell r="F24">
            <v>41627</v>
          </cell>
          <cell r="G24">
            <v>3.9576439925097482</v>
          </cell>
          <cell r="H24">
            <v>4.0539419185878121</v>
          </cell>
          <cell r="I24">
            <v>3.9576439925097482</v>
          </cell>
          <cell r="J24">
            <v>4.0539419185878121</v>
          </cell>
          <cell r="K24">
            <v>-0.40692863022278825</v>
          </cell>
        </row>
        <row r="25">
          <cell r="D25" t="str">
            <v>YCOQ</v>
          </cell>
          <cell r="E25" t="str">
            <v>Down-and-In Barrier Put Option on LON</v>
          </cell>
          <cell r="F25">
            <v>41627</v>
          </cell>
          <cell r="G25">
            <v>9.8101445006062216E-2</v>
          </cell>
          <cell r="H25">
            <v>0.10048846256429242</v>
          </cell>
          <cell r="I25">
            <v>9.8101445006062216E-2</v>
          </cell>
          <cell r="J25">
            <v>0.10048846256429242</v>
          </cell>
          <cell r="K25">
            <v>-3.1672758508704262E-2</v>
          </cell>
        </row>
        <row r="26">
          <cell r="D26" t="str">
            <v>YCPQ</v>
          </cell>
          <cell r="E26" t="str">
            <v>Down-and-In Barrier Put Option on SAP</v>
          </cell>
          <cell r="F26">
            <v>41627</v>
          </cell>
          <cell r="G26">
            <v>0.17910530192825558</v>
          </cell>
          <cell r="H26">
            <v>0.18346331623118914</v>
          </cell>
          <cell r="I26">
            <v>0.17910530192825558</v>
          </cell>
          <cell r="J26">
            <v>0.18346331623118914</v>
          </cell>
          <cell r="K26">
            <v>-9.9439367993271646E-2</v>
          </cell>
        </row>
        <row r="27">
          <cell r="D27" t="str">
            <v>YCUQ</v>
          </cell>
          <cell r="E27" t="str">
            <v>Down-and-In Barrier Put Option on ANG</v>
          </cell>
          <cell r="F27">
            <v>41627</v>
          </cell>
          <cell r="G27">
            <v>14.806149543329228</v>
          </cell>
          <cell r="H27">
            <v>15.166414766002809</v>
          </cell>
          <cell r="I27">
            <v>14.806149543329228</v>
          </cell>
          <cell r="J27">
            <v>15.166414766002809</v>
          </cell>
          <cell r="K27">
            <v>-0.77271414917471415</v>
          </cell>
        </row>
        <row r="28">
          <cell r="D28" t="str">
            <v>YCWQ</v>
          </cell>
          <cell r="E28" t="str">
            <v>Stike Resetting Put on DTOP</v>
          </cell>
          <cell r="F28">
            <v>41620</v>
          </cell>
          <cell r="G28">
            <v>143.21527104885644</v>
          </cell>
          <cell r="H28">
            <v>146.53996935772156</v>
          </cell>
          <cell r="I28">
            <v>143.21527104885644</v>
          </cell>
          <cell r="J28">
            <v>146.53996935772156</v>
          </cell>
          <cell r="K28">
            <v>-0.15750376806820798</v>
          </cell>
        </row>
        <row r="29">
          <cell r="D29" t="str">
            <v>YCZQ</v>
          </cell>
          <cell r="E29" t="str">
            <v>Down-and-In Barrier Put Option on ABL</v>
          </cell>
          <cell r="F29">
            <v>41627</v>
          </cell>
          <cell r="G29">
            <v>1.8013660068754893</v>
          </cell>
          <cell r="H29">
            <v>1.8451970869064218</v>
          </cell>
          <cell r="I29">
            <v>1.8013660068754893</v>
          </cell>
          <cell r="J29">
            <v>1.8451970869064218</v>
          </cell>
          <cell r="K29">
            <v>-0.98365397864432769</v>
          </cell>
        </row>
        <row r="30">
          <cell r="D30" t="str">
            <v>YDAQ</v>
          </cell>
          <cell r="E30" t="str">
            <v>Down-and-Out Barrier Put Option on ALSI</v>
          </cell>
          <cell r="F30">
            <v>41718</v>
          </cell>
          <cell r="G30">
            <v>341.51673714958832</v>
          </cell>
          <cell r="H30">
            <v>354.82815876986058</v>
          </cell>
          <cell r="I30">
            <v>341.51673714958832</v>
          </cell>
          <cell r="J30">
            <v>354.82815876986058</v>
          </cell>
          <cell r="K30">
            <v>-4.9786596479777956E-2</v>
          </cell>
        </row>
        <row r="31">
          <cell r="D31" t="str">
            <v>X1UQ</v>
          </cell>
          <cell r="E31" t="str">
            <v>Lookback Basket on ALSI</v>
          </cell>
          <cell r="F31">
            <v>41494</v>
          </cell>
          <cell r="G31">
            <v>991.47170602628432</v>
          </cell>
          <cell r="H31">
            <v>996.22689842685884</v>
          </cell>
          <cell r="I31">
            <v>991.47170602628432</v>
          </cell>
          <cell r="J31">
            <v>996.22689842685884</v>
          </cell>
          <cell r="K31">
            <v>-0.4957818685045427</v>
          </cell>
        </row>
        <row r="32">
          <cell r="D32" t="str">
            <v>XX6Q</v>
          </cell>
          <cell r="E32" t="str">
            <v>Floor Opti Spread</v>
          </cell>
          <cell r="F32">
            <v>41501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D33" t="str">
            <v>YDVQ</v>
          </cell>
          <cell r="E33" t="str">
            <v>Stike Resetting Put on DTOP</v>
          </cell>
          <cell r="F33">
            <v>41627</v>
          </cell>
          <cell r="G33">
            <v>243.32452502989668</v>
          </cell>
          <cell r="H33">
            <v>249.24513010924596</v>
          </cell>
          <cell r="I33">
            <v>243.32452502989668</v>
          </cell>
          <cell r="J33">
            <v>249.24513010924596</v>
          </cell>
          <cell r="K33">
            <v>-0.15210168833510529</v>
          </cell>
        </row>
        <row r="34">
          <cell r="D34" t="str">
            <v>YDXQ</v>
          </cell>
          <cell r="E34" t="str">
            <v>Down-and-Out Barrier Put Option on ALSI</v>
          </cell>
          <cell r="F34">
            <v>41536</v>
          </cell>
          <cell r="G34">
            <v>479.39949289214042</v>
          </cell>
          <cell r="H34">
            <v>484.52860747404861</v>
          </cell>
          <cell r="I34">
            <v>479.39949289214042</v>
          </cell>
          <cell r="J34">
            <v>484.52860747404861</v>
          </cell>
          <cell r="K34">
            <v>2.994660773259908E-3</v>
          </cell>
        </row>
        <row r="35">
          <cell r="D35" t="str">
            <v>YDYQ</v>
          </cell>
          <cell r="E35" t="str">
            <v>Down-and-Out Barrier Put Option on DTOP</v>
          </cell>
          <cell r="F35">
            <v>41536</v>
          </cell>
          <cell r="G35">
            <v>106.35347825162359</v>
          </cell>
          <cell r="H35">
            <v>107.49135842092905</v>
          </cell>
          <cell r="I35">
            <v>106.35347825162359</v>
          </cell>
          <cell r="J35">
            <v>107.49135842092905</v>
          </cell>
          <cell r="K35">
            <v>-6.9448052798512835E-2</v>
          </cell>
        </row>
        <row r="36">
          <cell r="D36" t="str">
            <v>YBLQ</v>
          </cell>
          <cell r="E36" t="str">
            <v>Stike Resetting Put on DTOP</v>
          </cell>
          <cell r="F36">
            <v>41662</v>
          </cell>
          <cell r="G36">
            <v>215.4696492993321</v>
          </cell>
          <cell r="H36">
            <v>221.91606144408632</v>
          </cell>
          <cell r="I36">
            <v>215.4696492993321</v>
          </cell>
          <cell r="J36">
            <v>221.91606144408632</v>
          </cell>
          <cell r="K36">
            <v>-9.4561347945308794E-2</v>
          </cell>
        </row>
        <row r="37">
          <cell r="D37" t="str">
            <v>YEGQ</v>
          </cell>
          <cell r="E37" t="str">
            <v>Google Option Structer</v>
          </cell>
          <cell r="F37">
            <v>41534</v>
          </cell>
          <cell r="G37">
            <v>1.4757788767330491</v>
          </cell>
          <cell r="H37">
            <v>1.4911644056641948</v>
          </cell>
          <cell r="I37">
            <v>1.4757788767330491</v>
          </cell>
          <cell r="J37">
            <v>1.4911644056641948</v>
          </cell>
          <cell r="K37">
            <v>-4.3885561063707647E-3</v>
          </cell>
        </row>
        <row r="38">
          <cell r="D38" t="str">
            <v>YEFQ</v>
          </cell>
          <cell r="E38" t="str">
            <v>Worst Of Call on Basket</v>
          </cell>
          <cell r="F38">
            <v>41627</v>
          </cell>
          <cell r="G38">
            <v>3.8996592955564053</v>
          </cell>
          <cell r="H38">
            <v>3.9945463301870729</v>
          </cell>
          <cell r="I38">
            <v>3.8996592955564053</v>
          </cell>
          <cell r="J38">
            <v>3.9945463301870729</v>
          </cell>
          <cell r="K38">
            <v>1.2510415609094758</v>
          </cell>
        </row>
        <row r="39">
          <cell r="D39" t="str">
            <v>YEKQ</v>
          </cell>
          <cell r="E39" t="str">
            <v>Stike Resetting Put on DTOP</v>
          </cell>
          <cell r="F39">
            <v>41627</v>
          </cell>
          <cell r="G39">
            <v>187.65440264255889</v>
          </cell>
          <cell r="H39">
            <v>191.9953008848224</v>
          </cell>
          <cell r="I39">
            <v>187.65440264255889</v>
          </cell>
          <cell r="J39">
            <v>191.9953008848224</v>
          </cell>
          <cell r="K39">
            <v>-0.29292027079865424</v>
          </cell>
        </row>
        <row r="40">
          <cell r="D40" t="str">
            <v>YFAQ</v>
          </cell>
          <cell r="E40" t="str">
            <v>Worst Of Call on Basket</v>
          </cell>
          <cell r="F40">
            <v>41627</v>
          </cell>
          <cell r="G40">
            <v>5.3523484923725821E-2</v>
          </cell>
          <cell r="H40">
            <v>5.4769991232081788E-2</v>
          </cell>
          <cell r="I40">
            <v>5.3523484923725821E-2</v>
          </cell>
          <cell r="J40">
            <v>5.4769991232081788E-2</v>
          </cell>
          <cell r="K40">
            <v>1.9841230090376625E-3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osing Prices"/>
      <sheetName val="Summary"/>
      <sheetName val="X3IQ"/>
      <sheetName val="X5FQ"/>
      <sheetName val="X7AQ"/>
      <sheetName val="X7_Q"/>
      <sheetName val="X7OQ"/>
      <sheetName val="X8AQ"/>
      <sheetName val="X8DQ"/>
      <sheetName val="X9DQ"/>
      <sheetName val="X9OQ"/>
      <sheetName val="X8ZQ"/>
      <sheetName val="XA4Q"/>
      <sheetName val="XA5Q"/>
      <sheetName val="XC6Q"/>
      <sheetName val="XC6Q (2)"/>
      <sheetName val="XG2Q"/>
      <sheetName val="X1UQ"/>
      <sheetName val="XL7Q"/>
      <sheetName val="XX6Q"/>
      <sheetName val="XY1Q"/>
      <sheetName val="TABO OPTI TAIL3Month 20130123"/>
      <sheetName val="Safex Skew"/>
      <sheetName val="Opti Barrier"/>
      <sheetName val="Public Holidays"/>
    </sheetNames>
    <sheetDataSet>
      <sheetData sheetId="0"/>
      <sheetData sheetId="1">
        <row r="5">
          <cell r="J5">
            <v>4.26542903454674E-4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osing Prices"/>
      <sheetName val="Summury"/>
      <sheetName val="SAFEX Close Out"/>
      <sheetName val="IDX Closing Prices"/>
      <sheetName val="YXFullZeroes"/>
      <sheetName val="ALSI"/>
      <sheetName val="DTOP"/>
      <sheetName val="ABLQ"/>
      <sheetName val="AGLQ"/>
      <sheetName val="AMSQ"/>
      <sheetName val="ANGQ"/>
      <sheetName val="APNQ"/>
      <sheetName val="ARIQ"/>
      <sheetName val="ASAQ"/>
      <sheetName val="BILQ"/>
      <sheetName val="CFRQ"/>
      <sheetName val="EXXQ"/>
      <sheetName val="FSRQ"/>
      <sheetName val="GFIQ"/>
      <sheetName val="HARQ"/>
      <sheetName val="IMPQ"/>
      <sheetName val="INLQ"/>
      <sheetName val="IPLQ"/>
      <sheetName val="JDGQ"/>
      <sheetName val="LHCQ"/>
      <sheetName val="LONQ"/>
      <sheetName val="MTNQ"/>
      <sheetName val="MNDQ"/>
      <sheetName val="MPCQ"/>
      <sheetName val="NPNQ"/>
      <sheetName val="NXDQ"/>
      <sheetName val="OMLQ"/>
      <sheetName val="PIKQ"/>
      <sheetName val="RMHQ"/>
      <sheetName val="SABQ"/>
      <sheetName val="SAPQ"/>
      <sheetName val="SBKQ"/>
      <sheetName val="SOLQ"/>
      <sheetName val="SHFQ"/>
      <sheetName val="SHPQ"/>
      <sheetName val="TBSQ"/>
      <sheetName val="TFGQ"/>
      <sheetName val="VODQ"/>
      <sheetName val="WHLQ"/>
      <sheetName val="XWTI"/>
      <sheetName val="XL5Q"/>
      <sheetName val="XD1Q"/>
      <sheetName val="XE7Q"/>
      <sheetName val="XF2Q"/>
      <sheetName val="XF3Q"/>
      <sheetName val="XF4Q"/>
      <sheetName val="XH5Q"/>
      <sheetName val="XM4Q"/>
      <sheetName val="XJ7Q"/>
      <sheetName val="XK7Q"/>
      <sheetName val="XL4Q"/>
      <sheetName val="XL6Q"/>
      <sheetName val="XL8Q"/>
      <sheetName val="XN6Q"/>
      <sheetName val="XN7Q"/>
      <sheetName val="XR7Q"/>
      <sheetName val="XS2Q"/>
      <sheetName val="XS9Q"/>
      <sheetName val="XV4Q"/>
      <sheetName val="XW5Q"/>
      <sheetName val="XW7Q"/>
      <sheetName val="XX2Q"/>
      <sheetName val="XY2Q"/>
      <sheetName val="XY3Q"/>
      <sheetName val="XY5Q"/>
      <sheetName val="XY6Q"/>
      <sheetName val="XY7Q"/>
      <sheetName val="XY8Q"/>
      <sheetName val="XY9Q"/>
      <sheetName val="XZ2Q"/>
      <sheetName val="XZ7Q"/>
      <sheetName val="YBIQ"/>
      <sheetName val="YBJQ"/>
      <sheetName val="XZ8Q"/>
      <sheetName val="YCLQ"/>
      <sheetName val="YCIQ"/>
      <sheetName val="XY1Q"/>
      <sheetName val="YBVQ"/>
      <sheetName val="YBWQ"/>
      <sheetName val="YBXQ"/>
      <sheetName val="YCRQ"/>
      <sheetName val="YBYQ"/>
      <sheetName val="YBZQ"/>
      <sheetName val="YCNQ"/>
      <sheetName val="YCOQ"/>
      <sheetName val="YCPQ"/>
      <sheetName val="YCUQ"/>
      <sheetName val="YCWQ"/>
      <sheetName val="YCZQ"/>
      <sheetName val="YDAQ"/>
      <sheetName val="YDVQ"/>
      <sheetName val="YDXQ"/>
      <sheetName val="YDYQ"/>
      <sheetName val="YEGQ"/>
      <sheetName val="YBLQ"/>
      <sheetName val="Tepmlate"/>
      <sheetName val="IMR_ALL"/>
      <sheetName val="YBKQ"/>
      <sheetName val="XX6Q"/>
      <sheetName val="X1UQ"/>
      <sheetName val="X1UQ (1)"/>
      <sheetName val="X1UQ (2)"/>
      <sheetName val="YEFQ"/>
      <sheetName val="YEKQ"/>
      <sheetName val="Safex Skew New"/>
      <sheetName val="Safex Skew Collect"/>
      <sheetName val="MTM Collection Sheet"/>
      <sheetName val="Public Holidays"/>
      <sheetName val="IMR_Teplate"/>
      <sheetName val="New IMR"/>
      <sheetName val="Sheet11"/>
      <sheetName val="IMRVVVV"/>
      <sheetName val=" DR Test"/>
      <sheetName val="TepmlateMC"/>
      <sheetName val="OverNight"/>
      <sheetName val="CDCE_"/>
      <sheetName val="Single Future Contract"/>
      <sheetName val="Anelisa-WTI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3">
          <cell r="B3">
            <v>41627</v>
          </cell>
        </row>
      </sheetData>
      <sheetData sheetId="86">
        <row r="3">
          <cell r="B3">
            <v>41627</v>
          </cell>
        </row>
      </sheetData>
      <sheetData sheetId="87">
        <row r="3">
          <cell r="B3">
            <v>41627</v>
          </cell>
        </row>
      </sheetData>
      <sheetData sheetId="88">
        <row r="3">
          <cell r="B3">
            <v>41627</v>
          </cell>
        </row>
      </sheetData>
      <sheetData sheetId="89">
        <row r="3">
          <cell r="B3">
            <v>41627</v>
          </cell>
        </row>
      </sheetData>
      <sheetData sheetId="90">
        <row r="3">
          <cell r="B3">
            <v>41627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K16" sqref="K16"/>
    </sheetView>
  </sheetViews>
  <sheetFormatPr defaultRowHeight="12.75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7">
      <c r="A2" s="3">
        <f t="shared" ref="A2" ca="1" si="0">TODAY()</f>
        <v>41463</v>
      </c>
      <c r="B2" s="4" t="s">
        <v>7</v>
      </c>
      <c r="C2" s="4" t="s">
        <v>8</v>
      </c>
      <c r="D2" s="4" t="s">
        <v>9</v>
      </c>
      <c r="E2" s="3">
        <v>41494</v>
      </c>
      <c r="F2" s="5">
        <v>991.47170602628432</v>
      </c>
      <c r="G2" s="6">
        <f>IF(ISNUMBER(VLOOKUP(C2,'[1]Local Vol'!$D$3:$K$199,8,FALSE)),VLOOKUP(C2,'[1]Local Vol'!$D$4:$K$199,8,FALSE),"")</f>
        <v>-0.4957818685045427</v>
      </c>
    </row>
    <row r="3" spans="1:7">
      <c r="A3" s="3">
        <f ca="1">TODAY()</f>
        <v>41463</v>
      </c>
      <c r="B3" s="4" t="s">
        <v>7</v>
      </c>
      <c r="C3" s="4" t="s">
        <v>10</v>
      </c>
      <c r="D3" s="4" t="s">
        <v>11</v>
      </c>
      <c r="E3" s="3">
        <v>41536</v>
      </c>
      <c r="F3" s="5">
        <v>188.61828125013807</v>
      </c>
      <c r="G3" s="6">
        <f>IF(ISNUMBER(VLOOKUP(C3,'[1]Local Vol'!$D$3:$K$199,8,FALSE)),VLOOKUP(C3,'[1]Local Vol'!$D$4:$K$199,8,FALSE),"")</f>
        <v>-7.6376242261224012E-2</v>
      </c>
    </row>
    <row r="4" spans="1:7">
      <c r="A4" s="3">
        <f t="shared" ref="A4:A13" ca="1" si="1">TODAY()</f>
        <v>41463</v>
      </c>
      <c r="B4" s="4" t="s">
        <v>7</v>
      </c>
      <c r="C4" s="4" t="s">
        <v>12</v>
      </c>
      <c r="D4" s="4" t="s">
        <v>11</v>
      </c>
      <c r="E4" s="3">
        <v>41536</v>
      </c>
      <c r="F4" s="5">
        <v>261.31539811570786</v>
      </c>
      <c r="G4" s="6">
        <f>IF(ISNUMBER(VLOOKUP(C4,'[1]Local Vol'!$D$3:$K$199,8,FALSE)),VLOOKUP(C4,'[1]Local Vol'!$D$4:$K$199,8,FALSE),"")</f>
        <v>-0.11731036706039689</v>
      </c>
    </row>
    <row r="5" spans="1:7">
      <c r="A5" s="3">
        <f t="shared" ca="1" si="1"/>
        <v>41463</v>
      </c>
      <c r="B5" s="4" t="s">
        <v>7</v>
      </c>
      <c r="C5" s="4" t="s">
        <v>13</v>
      </c>
      <c r="D5" s="4" t="s">
        <v>11</v>
      </c>
      <c r="E5" s="3">
        <v>41536</v>
      </c>
      <c r="F5" s="5">
        <v>85.100752354700546</v>
      </c>
      <c r="G5" s="6">
        <f>IF(ISNUMBER(VLOOKUP(C5,'[1]Local Vol'!$D$3:$K$199,8,FALSE)),VLOOKUP(C5,'[1]Local Vol'!$D$4:$K$199,8,FALSE),"")</f>
        <v>-4.4937446841902852E-2</v>
      </c>
    </row>
    <row r="6" spans="1:7">
      <c r="A6" s="3">
        <f t="shared" ca="1" si="1"/>
        <v>41463</v>
      </c>
      <c r="B6" s="4" t="s">
        <v>7</v>
      </c>
      <c r="C6" s="4" t="s">
        <v>14</v>
      </c>
      <c r="D6" s="4" t="s">
        <v>11</v>
      </c>
      <c r="E6" s="3">
        <v>41627</v>
      </c>
      <c r="F6" s="5">
        <v>34.632446050873462</v>
      </c>
      <c r="G6" s="6">
        <f>IF(ISNUMBER(VLOOKUP(C6,'[1]Local Vol'!$D$3:$K$199,8,FALSE)),VLOOKUP(C6,'[1]Local Vol'!$D$4:$K$199,8,FALSE),"")</f>
        <v>-1.4325069662325369E-2</v>
      </c>
    </row>
    <row r="7" spans="1:7">
      <c r="A7" s="3">
        <f t="shared" ca="1" si="1"/>
        <v>41463</v>
      </c>
      <c r="B7" s="4" t="s">
        <v>7</v>
      </c>
      <c r="C7" s="4" t="s">
        <v>15</v>
      </c>
      <c r="D7" s="4" t="s">
        <v>11</v>
      </c>
      <c r="E7" s="3">
        <v>41627</v>
      </c>
      <c r="F7" s="5">
        <v>17.548328887567266</v>
      </c>
      <c r="G7" s="6">
        <f>IF(ISNUMBER(VLOOKUP(C7,'[1]Local Vol'!$D$3:$K$199,8,FALSE)),VLOOKUP(C7,'[1]Local Vol'!$D$4:$K$199,8,FALSE),"")</f>
        <v>-8.2062442739721311E-3</v>
      </c>
    </row>
    <row r="8" spans="1:7">
      <c r="A8" s="3">
        <f t="shared" ca="1" si="1"/>
        <v>41463</v>
      </c>
      <c r="B8" s="4" t="s">
        <v>7</v>
      </c>
      <c r="C8" s="4" t="s">
        <v>16</v>
      </c>
      <c r="D8" s="7" t="s">
        <v>17</v>
      </c>
      <c r="E8" s="3">
        <v>41472</v>
      </c>
      <c r="F8" s="5">
        <v>62.89768049135651</v>
      </c>
      <c r="G8" s="6">
        <f>IF(ISNUMBER(VLOOKUP(C8,'[1]Local Vol'!$D$3:$K$199,8,FALSE)),VLOOKUP(C8,'[1]Local Vol'!$D$4:$K$199,8,FALSE),"")</f>
        <v>-0.30046966268880881</v>
      </c>
    </row>
    <row r="9" spans="1:7">
      <c r="A9" s="3">
        <f t="shared" ca="1" si="1"/>
        <v>41463</v>
      </c>
      <c r="B9" s="4" t="s">
        <v>7</v>
      </c>
      <c r="C9" s="4" t="s">
        <v>18</v>
      </c>
      <c r="D9" s="4" t="s">
        <v>11</v>
      </c>
      <c r="E9" s="3">
        <v>41627</v>
      </c>
      <c r="F9" s="5">
        <v>560.25329441935708</v>
      </c>
      <c r="G9" s="6">
        <f>IF(ISNUMBER(VLOOKUP(C9,'[1]Local Vol'!$D$3:$K$199,8,FALSE)),VLOOKUP(C9,'[1]Local Vol'!$D$4:$K$199,8,FALSE),"")</f>
        <v>-0.13038755697524304</v>
      </c>
    </row>
    <row r="10" spans="1:7">
      <c r="A10" s="3">
        <f t="shared" ca="1" si="1"/>
        <v>41463</v>
      </c>
      <c r="B10" s="4" t="s">
        <v>7</v>
      </c>
      <c r="C10" s="4" t="s">
        <v>19</v>
      </c>
      <c r="D10" s="4" t="s">
        <v>11</v>
      </c>
      <c r="E10" s="3">
        <v>41627</v>
      </c>
      <c r="F10" s="5">
        <v>41.233639542947444</v>
      </c>
      <c r="G10" s="6">
        <f>IF(ISNUMBER(VLOOKUP(C10,'[1]Local Vol'!$D$3:$K$199,8,FALSE)),VLOOKUP(C10,'[1]Local Vol'!$D$4:$K$199,8,FALSE),"")</f>
        <v>-1.3599012399038551E-2</v>
      </c>
    </row>
    <row r="11" spans="1:7">
      <c r="A11" s="3">
        <f t="shared" ca="1" si="1"/>
        <v>41463</v>
      </c>
      <c r="B11" s="4" t="s">
        <v>7</v>
      </c>
      <c r="C11" s="4" t="s">
        <v>20</v>
      </c>
      <c r="D11" s="7" t="s">
        <v>21</v>
      </c>
      <c r="E11" s="3">
        <v>41536</v>
      </c>
      <c r="F11" s="5">
        <v>12.145456175337566</v>
      </c>
      <c r="G11" s="6">
        <f>IF(ISNUMBER(VLOOKUP(C11,'[1]Local Vol'!$D$3:$K$199,8,FALSE)),VLOOKUP(C11,'[1]Local Vol'!$D$4:$K$199,8,FALSE),"")</f>
        <v>0.88322949290696684</v>
      </c>
    </row>
    <row r="12" spans="1:7">
      <c r="A12" s="3">
        <f t="shared" ca="1" si="1"/>
        <v>41463</v>
      </c>
      <c r="B12" s="4" t="s">
        <v>7</v>
      </c>
      <c r="C12" s="4" t="s">
        <v>22</v>
      </c>
      <c r="D12" s="4" t="s">
        <v>23</v>
      </c>
      <c r="E12" s="3">
        <v>41718</v>
      </c>
      <c r="F12" s="5">
        <v>345.31013482839313</v>
      </c>
      <c r="G12" s="6">
        <f>IF(ISNUMBER(VLOOKUP(C12,'[1]Local Vol'!$D$3:$K$199,8,FALSE)),VLOOKUP(C12,'[1]Local Vol'!$D$4:$K$199,8,FALSE),"")</f>
        <v>-9.1674822329165115E-2</v>
      </c>
    </row>
    <row r="13" spans="1:7">
      <c r="A13" s="3">
        <f t="shared" ca="1" si="1"/>
        <v>41463</v>
      </c>
      <c r="B13" s="4" t="s">
        <v>7</v>
      </c>
      <c r="C13" s="4" t="s">
        <v>24</v>
      </c>
      <c r="D13" s="4" t="s">
        <v>25</v>
      </c>
      <c r="E13" s="3">
        <v>41526</v>
      </c>
      <c r="F13" s="5">
        <v>249.20580505858655</v>
      </c>
      <c r="G13" s="6">
        <f>IF(ISNUMBER(VLOOKUP(C13,'[1]Local Vol'!$D$3:$K$199,8,FALSE)),VLOOKUP(C13,'[1]Local Vol'!$D$4:$K$199,8,FALSE),"")</f>
        <v>-0.18278055320017006</v>
      </c>
    </row>
    <row r="14" spans="1:7">
      <c r="A14" s="3">
        <v>41326</v>
      </c>
      <c r="B14" s="4" t="s">
        <v>7</v>
      </c>
      <c r="C14" s="4" t="s">
        <v>26</v>
      </c>
      <c r="D14" s="4" t="s">
        <v>27</v>
      </c>
      <c r="E14" s="3">
        <v>41501</v>
      </c>
      <c r="F14" s="5">
        <v>0</v>
      </c>
      <c r="G14" s="6">
        <f>[2]Summary!$J$5</f>
        <v>4.26542903454674E-4</v>
      </c>
    </row>
    <row r="15" spans="1:7">
      <c r="A15" s="3">
        <f t="shared" ref="A15:A39" ca="1" si="2">TODAY()</f>
        <v>41463</v>
      </c>
      <c r="B15" s="4" t="s">
        <v>7</v>
      </c>
      <c r="C15" s="4" t="s">
        <v>28</v>
      </c>
      <c r="D15" s="4" t="s">
        <v>29</v>
      </c>
      <c r="E15" s="3">
        <v>41522</v>
      </c>
      <c r="F15" s="5">
        <v>703.73980281803972</v>
      </c>
      <c r="G15" s="6">
        <f>IF(ISNUMBER(VLOOKUP(C15,'[1]Local Vol'!$D$3:$K$199,8,FALSE)),VLOOKUP(C15,'[1]Local Vol'!$D$4:$K$199,8,FALSE),"")</f>
        <v>-0.28163149330301224</v>
      </c>
    </row>
    <row r="16" spans="1:7">
      <c r="A16" s="3">
        <f t="shared" ca="1" si="2"/>
        <v>41463</v>
      </c>
      <c r="B16" s="4" t="s">
        <v>7</v>
      </c>
      <c r="C16" s="4" t="s">
        <v>30</v>
      </c>
      <c r="D16" s="4" t="s">
        <v>31</v>
      </c>
      <c r="E16" s="3">
        <v>41575</v>
      </c>
      <c r="F16" s="5">
        <v>165.30458507165821</v>
      </c>
      <c r="G16" s="6">
        <f>IF(ISNUMBER(VLOOKUP(C16,'[1]Local Vol'!$D$3:$K$199,8,FALSE)),VLOOKUP(C16,'[1]Local Vol'!$D$4:$K$199,8,FALSE),"")</f>
        <v>-7.7073284589497359E-2</v>
      </c>
    </row>
    <row r="17" spans="1:7">
      <c r="A17" s="3">
        <f t="shared" ca="1" si="2"/>
        <v>41463</v>
      </c>
      <c r="B17" s="4" t="s">
        <v>7</v>
      </c>
      <c r="C17" s="4" t="s">
        <v>32</v>
      </c>
      <c r="D17" s="4" t="s">
        <v>33</v>
      </c>
      <c r="E17" s="3">
        <v>41627</v>
      </c>
      <c r="F17" s="5">
        <v>1.967069399331812</v>
      </c>
      <c r="G17" s="6">
        <f>IF(ISNUMBER(VLOOKUP(C17,'[1]Local Vol'!$D$3:$K$199,8,FALSE)),VLOOKUP(C17,'[1]Local Vol'!$D$4:$K$199,8,FALSE),"")</f>
        <v>-4.2698418022962724E-2</v>
      </c>
    </row>
    <row r="18" spans="1:7">
      <c r="A18" s="3">
        <f t="shared" ca="1" si="2"/>
        <v>41463</v>
      </c>
      <c r="B18" s="4" t="s">
        <v>7</v>
      </c>
      <c r="C18" s="4" t="s">
        <v>34</v>
      </c>
      <c r="D18" s="4" t="s">
        <v>35</v>
      </c>
      <c r="E18" s="3">
        <v>41449</v>
      </c>
      <c r="F18" s="5">
        <v>1.462</v>
      </c>
      <c r="G18" s="6">
        <v>1</v>
      </c>
    </row>
    <row r="19" spans="1:7">
      <c r="A19" s="3">
        <f t="shared" ca="1" si="2"/>
        <v>41463</v>
      </c>
      <c r="B19" s="4" t="s">
        <v>7</v>
      </c>
      <c r="C19" s="4" t="s">
        <v>36</v>
      </c>
      <c r="D19" s="4" t="s">
        <v>37</v>
      </c>
      <c r="E19" s="3">
        <v>41627</v>
      </c>
      <c r="F19" s="5">
        <v>2.7805272143275945</v>
      </c>
      <c r="G19" s="6">
        <f>IF(ISNUMBER(VLOOKUP(C19,'[1]Local Vol'!$D$3:$K$199,8,FALSE)),VLOOKUP(C19,'[1]Local Vol'!$D$4:$K$199,8,FALSE),"")</f>
        <v>9.580335360844118E-2</v>
      </c>
    </row>
    <row r="20" spans="1:7">
      <c r="A20" s="3">
        <v>41326</v>
      </c>
      <c r="B20" s="4" t="s">
        <v>7</v>
      </c>
      <c r="C20" s="4" t="s">
        <v>38</v>
      </c>
      <c r="D20" s="4" t="s">
        <v>27</v>
      </c>
      <c r="E20" s="3">
        <v>41556</v>
      </c>
      <c r="F20" s="5">
        <v>0.70095157006373165</v>
      </c>
      <c r="G20" s="6">
        <f>IF(ISNUMBER(VLOOKUP(C20,'[1]Local Vol'!$D$3:$K$199,8,FALSE)),VLOOKUP(C20,'[1]Local Vol'!$D$4:$K$199,8,FALSE),"")</f>
        <v>1.2280989111989828E-2</v>
      </c>
    </row>
    <row r="21" spans="1:7">
      <c r="A21" s="3">
        <f t="shared" ca="1" si="2"/>
        <v>41463</v>
      </c>
      <c r="B21" s="4" t="s">
        <v>7</v>
      </c>
      <c r="C21" s="4" t="s">
        <v>39</v>
      </c>
      <c r="D21" s="4" t="s">
        <v>37</v>
      </c>
      <c r="E21" s="3">
        <v>41465</v>
      </c>
      <c r="F21" s="5">
        <v>4.8723523674681571E-7</v>
      </c>
      <c r="G21" s="6">
        <f>IF(ISNUMBER(VLOOKUP(C21,'[1]Local Vol'!$D$3:$K$199,8,FALSE)),VLOOKUP(C21,'[1]Local Vol'!$D$4:$K$199,8,FALSE),"")</f>
        <v>3.6196538192615962E-7</v>
      </c>
    </row>
    <row r="22" spans="1:7">
      <c r="A22" s="3">
        <f t="shared" ca="1" si="2"/>
        <v>41463</v>
      </c>
      <c r="B22" s="4" t="s">
        <v>7</v>
      </c>
      <c r="C22" s="4" t="s">
        <v>40</v>
      </c>
      <c r="D22" s="4" t="s">
        <v>41</v>
      </c>
      <c r="E22" s="3">
        <f>[3]YCRQ!$B$3</f>
        <v>41627</v>
      </c>
      <c r="F22" s="5">
        <v>9.8367850688792835E-2</v>
      </c>
      <c r="G22" s="6">
        <f>IF(ISNUMBER(VLOOKUP(C22,'[1]Local Vol'!$D$3:$K$199,8,FALSE)),VLOOKUP(C22,'[1]Local Vol'!$D$4:$K$199,8,FALSE),"")</f>
        <v>-3.1758815828413015E-2</v>
      </c>
    </row>
    <row r="23" spans="1:7">
      <c r="A23" s="3">
        <f t="shared" ca="1" si="2"/>
        <v>41463</v>
      </c>
      <c r="B23" s="4" t="s">
        <v>7</v>
      </c>
      <c r="C23" s="4" t="s">
        <v>42</v>
      </c>
      <c r="D23" s="4" t="s">
        <v>43</v>
      </c>
      <c r="E23" s="3">
        <f>[3]YBYQ!$B$3</f>
        <v>41627</v>
      </c>
      <c r="F23" s="5">
        <v>4.8468252324955579</v>
      </c>
      <c r="G23" s="6">
        <f>IF(ISNUMBER(VLOOKUP(C23,'[1]Local Vol'!$D$3:$K$199,8,FALSE)),VLOOKUP(C23,'[1]Local Vol'!$D$4:$K$199,8,FALSE),"")</f>
        <v>-0.26168861191340842</v>
      </c>
    </row>
    <row r="24" spans="1:7">
      <c r="A24" s="3">
        <f t="shared" ca="1" si="2"/>
        <v>41463</v>
      </c>
      <c r="B24" s="4" t="s">
        <v>7</v>
      </c>
      <c r="C24" s="4" t="s">
        <v>44</v>
      </c>
      <c r="D24" s="4" t="s">
        <v>45</v>
      </c>
      <c r="E24" s="3">
        <f>[3]YBZQ!$B$3</f>
        <v>41627</v>
      </c>
      <c r="F24" s="5">
        <v>5.5031701022333088</v>
      </c>
      <c r="G24" s="6">
        <f>IF(ISNUMBER(VLOOKUP(C24,'[1]Local Vol'!$D$3:$K$199,8,FALSE)),VLOOKUP(C24,'[1]Local Vol'!$D$4:$K$199,8,FALSE),"")</f>
        <v>-0.4309372201494</v>
      </c>
    </row>
    <row r="25" spans="1:7">
      <c r="A25" s="3">
        <f t="shared" ca="1" si="2"/>
        <v>41463</v>
      </c>
      <c r="B25" s="4" t="s">
        <v>7</v>
      </c>
      <c r="C25" s="4" t="s">
        <v>46</v>
      </c>
      <c r="D25" s="4" t="s">
        <v>47</v>
      </c>
      <c r="E25" s="3">
        <f>[3]YCNQ!$B$3</f>
        <v>41627</v>
      </c>
      <c r="F25" s="5">
        <v>3.9576439925097482</v>
      </c>
      <c r="G25" s="6">
        <f>IF(ISNUMBER(VLOOKUP(C25,'[1]Local Vol'!$D$3:$K$199,8,FALSE)),VLOOKUP(C25,'[1]Local Vol'!$D$4:$K$199,8,FALSE),"")</f>
        <v>-0.40692863022278825</v>
      </c>
    </row>
    <row r="26" spans="1:7">
      <c r="A26" s="3">
        <f t="shared" ca="1" si="2"/>
        <v>41463</v>
      </c>
      <c r="B26" s="4" t="s">
        <v>7</v>
      </c>
      <c r="C26" s="4" t="s">
        <v>48</v>
      </c>
      <c r="D26" s="4" t="s">
        <v>41</v>
      </c>
      <c r="E26" s="3">
        <f>[3]YCOQ!$B$3</f>
        <v>41627</v>
      </c>
      <c r="F26" s="5">
        <v>9.8101445006062216E-2</v>
      </c>
      <c r="G26" s="6">
        <f>IF(ISNUMBER(VLOOKUP(C26,'[1]Local Vol'!$D$3:$K$199,8,FALSE)),VLOOKUP(C26,'[1]Local Vol'!$D$4:$K$199,8,FALSE),"")</f>
        <v>-3.1672758508704262E-2</v>
      </c>
    </row>
    <row r="27" spans="1:7">
      <c r="A27" s="3">
        <f t="shared" ca="1" si="2"/>
        <v>41463</v>
      </c>
      <c r="B27" s="4" t="s">
        <v>7</v>
      </c>
      <c r="C27" s="4" t="s">
        <v>49</v>
      </c>
      <c r="D27" s="4" t="s">
        <v>50</v>
      </c>
      <c r="E27" s="3">
        <f>[3]YCPQ!$B$3</f>
        <v>41627</v>
      </c>
      <c r="F27" s="5">
        <v>0.17910530192825558</v>
      </c>
      <c r="G27" s="6">
        <f>IF(ISNUMBER(VLOOKUP(C27,'[1]Local Vol'!$D$3:$K$199,8,FALSE)),VLOOKUP(C27,'[1]Local Vol'!$D$4:$K$199,8,FALSE),"")</f>
        <v>-9.9439367993271646E-2</v>
      </c>
    </row>
    <row r="28" spans="1:7">
      <c r="A28" s="3">
        <f t="shared" ca="1" si="2"/>
        <v>41463</v>
      </c>
      <c r="B28" s="4" t="s">
        <v>7</v>
      </c>
      <c r="C28" s="4" t="s">
        <v>51</v>
      </c>
      <c r="D28" s="4" t="s">
        <v>45</v>
      </c>
      <c r="E28" s="3">
        <f>[3]YBZQ!$B$3</f>
        <v>41627</v>
      </c>
      <c r="F28" s="5">
        <v>14.806149543329228</v>
      </c>
      <c r="G28" s="6">
        <f>IF(ISNUMBER(VLOOKUP(C28,'[1]Local Vol'!$D$3:$K$199,8,FALSE)),VLOOKUP(C28,'[1]Local Vol'!$D$4:$K$199,8,FALSE),"")</f>
        <v>-0.77271414917471415</v>
      </c>
    </row>
    <row r="29" spans="1:7">
      <c r="A29" s="3">
        <f t="shared" ca="1" si="2"/>
        <v>41463</v>
      </c>
      <c r="B29" s="4" t="s">
        <v>7</v>
      </c>
      <c r="C29" s="4" t="s">
        <v>52</v>
      </c>
      <c r="D29" s="4" t="s">
        <v>31</v>
      </c>
      <c r="E29" s="3">
        <v>41620</v>
      </c>
      <c r="F29" s="5">
        <v>143.21527104885644</v>
      </c>
      <c r="G29" s="6">
        <f>IF(ISNUMBER(VLOOKUP(C29,'[1]Local Vol'!$D$3:$K$199,8,FALSE)),VLOOKUP(C29,'[1]Local Vol'!$D$4:$K$199,8,FALSE),"")</f>
        <v>-0.15750376806820798</v>
      </c>
    </row>
    <row r="30" spans="1:7">
      <c r="A30" s="3">
        <f t="shared" ca="1" si="2"/>
        <v>41463</v>
      </c>
      <c r="B30" s="4" t="s">
        <v>7</v>
      </c>
      <c r="C30" s="4" t="s">
        <v>53</v>
      </c>
      <c r="D30" s="4" t="s">
        <v>54</v>
      </c>
      <c r="E30" s="3">
        <f>[3]YBZQ!$B$3</f>
        <v>41627</v>
      </c>
      <c r="F30" s="5">
        <v>1.8013660068754893</v>
      </c>
      <c r="G30" s="6">
        <f>IF(ISNUMBER(VLOOKUP(C30,'[1]Local Vol'!$D$3:$K$199,8,FALSE)),VLOOKUP(C30,'[1]Local Vol'!$D$4:$K$199,8,FALSE),"")</f>
        <v>-0.98365397864432769</v>
      </c>
    </row>
    <row r="31" spans="1:7">
      <c r="A31" s="3">
        <f t="shared" ca="1" si="2"/>
        <v>41463</v>
      </c>
      <c r="B31" s="4" t="s">
        <v>7</v>
      </c>
      <c r="C31" s="4" t="s">
        <v>55</v>
      </c>
      <c r="D31" s="4" t="s">
        <v>11</v>
      </c>
      <c r="E31" s="3">
        <v>41718</v>
      </c>
      <c r="F31" s="5">
        <v>341.51673714958832</v>
      </c>
      <c r="G31" s="6">
        <f>IF(ISNUMBER(VLOOKUP(C31,'[1]Local Vol'!$D$3:$K$199,8,FALSE)),VLOOKUP(C31,'[1]Local Vol'!$D$4:$K$199,8,FALSE),"")</f>
        <v>-4.9786596479777956E-2</v>
      </c>
    </row>
    <row r="32" spans="1:7">
      <c r="A32" s="3">
        <f t="shared" ca="1" si="2"/>
        <v>41463</v>
      </c>
      <c r="B32" s="4" t="s">
        <v>7</v>
      </c>
      <c r="C32" s="4" t="s">
        <v>56</v>
      </c>
      <c r="D32" s="4" t="s">
        <v>31</v>
      </c>
      <c r="E32" s="3">
        <v>41627</v>
      </c>
      <c r="F32" s="5">
        <v>243.32452502989668</v>
      </c>
      <c r="G32" s="6">
        <f>IF(ISNUMBER(VLOOKUP(C32,'[1]Local Vol'!$D$3:$K$199,8,FALSE)),VLOOKUP(C32,'[1]Local Vol'!$D$4:$K$199,8,FALSE),"")</f>
        <v>-0.15210168833510529</v>
      </c>
    </row>
    <row r="33" spans="1:7">
      <c r="A33" s="3">
        <f t="shared" ca="1" si="2"/>
        <v>41463</v>
      </c>
      <c r="B33" s="4" t="s">
        <v>7</v>
      </c>
      <c r="C33" s="4" t="s">
        <v>57</v>
      </c>
      <c r="D33" s="4" t="s">
        <v>11</v>
      </c>
      <c r="E33" s="3">
        <v>41536</v>
      </c>
      <c r="F33" s="5">
        <v>479.39949289214042</v>
      </c>
      <c r="G33" s="6">
        <f>IF(ISNUMBER(VLOOKUP(C33,'[1]Local Vol'!$D$3:$K$199,8,FALSE)),VLOOKUP(C33,'[1]Local Vol'!$D$4:$K$199,8,FALSE),"")</f>
        <v>2.994660773259908E-3</v>
      </c>
    </row>
    <row r="34" spans="1:7">
      <c r="A34" s="3">
        <f t="shared" ca="1" si="2"/>
        <v>41463</v>
      </c>
      <c r="B34" s="4" t="s">
        <v>7</v>
      </c>
      <c r="C34" s="4" t="s">
        <v>58</v>
      </c>
      <c r="D34" s="4" t="s">
        <v>59</v>
      </c>
      <c r="E34" s="3">
        <v>41536</v>
      </c>
      <c r="F34" s="5">
        <v>106.35347825162359</v>
      </c>
      <c r="G34" s="6">
        <f>IF(ISNUMBER(VLOOKUP(C34,'[1]Local Vol'!$D$3:$K$199,8,FALSE)),VLOOKUP(C34,'[1]Local Vol'!$D$4:$K$199,8,FALSE),"")</f>
        <v>-6.9448052798512835E-2</v>
      </c>
    </row>
    <row r="35" spans="1:7">
      <c r="A35" s="3">
        <f t="shared" ca="1" si="2"/>
        <v>41463</v>
      </c>
      <c r="B35" s="4" t="s">
        <v>7</v>
      </c>
      <c r="C35" s="4" t="s">
        <v>60</v>
      </c>
      <c r="D35" s="4" t="s">
        <v>31</v>
      </c>
      <c r="E35" s="3">
        <v>41662</v>
      </c>
      <c r="F35" s="5">
        <v>215.4696492993321</v>
      </c>
      <c r="G35" s="6">
        <f>IF(ISNUMBER(VLOOKUP(C35,'[1]Local Vol'!$D$3:$K$199,8,FALSE)),VLOOKUP(C35,'[1]Local Vol'!$D$4:$K$199,8,FALSE),"")</f>
        <v>-9.4561347945308794E-2</v>
      </c>
    </row>
    <row r="36" spans="1:7">
      <c r="A36" s="3">
        <f t="shared" ca="1" si="2"/>
        <v>41463</v>
      </c>
      <c r="B36" s="4" t="s">
        <v>7</v>
      </c>
      <c r="C36" s="4" t="s">
        <v>61</v>
      </c>
      <c r="D36" s="4" t="s">
        <v>62</v>
      </c>
      <c r="E36" s="3">
        <v>41534</v>
      </c>
      <c r="F36" s="5">
        <v>1.4757788767330491</v>
      </c>
      <c r="G36" s="6">
        <f>IF(ISNUMBER(VLOOKUP(C36,'[1]Local Vol'!$D$3:$K$199,8,FALSE)),VLOOKUP(C36,'[1]Local Vol'!$D$4:$K$199,8,FALSE),"")</f>
        <v>-4.3885561063707647E-3</v>
      </c>
    </row>
    <row r="37" spans="1:7">
      <c r="A37" s="3">
        <f t="shared" ca="1" si="2"/>
        <v>41463</v>
      </c>
      <c r="B37" s="4" t="s">
        <v>7</v>
      </c>
      <c r="C37" s="4" t="s">
        <v>63</v>
      </c>
      <c r="D37" s="4" t="s">
        <v>64</v>
      </c>
      <c r="E37" s="3">
        <v>41627</v>
      </c>
      <c r="F37" s="5">
        <v>3.3965929555640999</v>
      </c>
      <c r="G37" s="6">
        <f>IF(ISNUMBER(VLOOKUP(C37,'[1]Local Vol'!$D$3:$K$199,8,FALSE)),VLOOKUP(C37,'[1]Local Vol'!$D$4:$K$199,8,FALSE),"")</f>
        <v>1.2510415609094758</v>
      </c>
    </row>
    <row r="38" spans="1:7">
      <c r="A38" s="3">
        <f t="shared" ca="1" si="2"/>
        <v>41463</v>
      </c>
      <c r="B38" s="4" t="s">
        <v>7</v>
      </c>
      <c r="C38" s="4" t="s">
        <v>65</v>
      </c>
      <c r="D38" s="4" t="s">
        <v>31</v>
      </c>
      <c r="E38" s="3">
        <v>41627</v>
      </c>
      <c r="F38" s="5">
        <v>187.65440264255889</v>
      </c>
      <c r="G38" s="6">
        <f>IF(ISNUMBER(VLOOKUP(C38,'[1]Local Vol'!$D$3:$K$199,8,FALSE)),VLOOKUP(C38,'[1]Local Vol'!$D$4:$K$199,8,FALSE),"")</f>
        <v>-0.29292027079865424</v>
      </c>
    </row>
    <row r="39" spans="1:7">
      <c r="A39" s="3">
        <f t="shared" ca="1" si="2"/>
        <v>41463</v>
      </c>
      <c r="B39" s="4" t="s">
        <v>7</v>
      </c>
      <c r="C39" s="4" t="s">
        <v>66</v>
      </c>
      <c r="D39" s="4" t="s">
        <v>64</v>
      </c>
      <c r="E39" s="3">
        <v>41627</v>
      </c>
      <c r="F39" s="5">
        <v>4.5999999999999996</v>
      </c>
      <c r="G39" s="6">
        <f>IF(ISNUMBER(VLOOKUP(C39,'[1]Local Vol'!$D$3:$K$199,8,FALSE)),VLOOKUP(C39,'[1]Local Vol'!$D$4:$K$199,8,FALSE),"")</f>
        <v>1.9841230090376625E-3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Button 3">
              <controlPr defaultSize="0" print="0" autoFill="0" autoPict="0" macro="[1]!Volupdate">
                <anchor moveWithCells="1" sizeWithCells="1">
                  <from>
                    <xdr:col>1</xdr:col>
                    <xdr:colOff>9525</xdr:colOff>
                    <xdr:row>0</xdr:row>
                    <xdr:rowOff>9525</xdr:rowOff>
                  </from>
                  <to>
                    <xdr:col>2</xdr:col>
                    <xdr:colOff>0</xdr:colOff>
                    <xdr:row>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JSEUser</dc:creator>
  <cp:lastModifiedBy>JSEUser</cp:lastModifiedBy>
  <dcterms:created xsi:type="dcterms:W3CDTF">2013-07-08T06:26:19Z</dcterms:created>
  <dcterms:modified xsi:type="dcterms:W3CDTF">2013-07-08T06:27:35Z</dcterms:modified>
</cp:coreProperties>
</file>