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00" yWindow="65476" windowWidth="18240" windowHeight="972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<sst xmlns="http://schemas.openxmlformats.org/spreadsheetml/2006/main" count="438" uniqueCount="52">
  <si>
    <t>CONTRACT</t>
  </si>
  <si>
    <t>DATE :</t>
  </si>
  <si>
    <t>ALSI</t>
  </si>
  <si>
    <t>LOWEST STRIKE</t>
  </si>
  <si>
    <t>EXPIRY</t>
  </si>
  <si>
    <t>STRIKE</t>
  </si>
  <si>
    <t>HIGHEST STRIKE</t>
  </si>
  <si>
    <t>FUTURE PRICE</t>
  </si>
  <si>
    <t>BASE VOLATILITY</t>
  </si>
  <si>
    <t>MAX VOLATILITY</t>
  </si>
  <si>
    <t>MIN VOLATILITY</t>
  </si>
  <si>
    <t>Facsimile:  27 11 520-7551</t>
  </si>
  <si>
    <t>Telephone:  27 11 520-7475</t>
  </si>
  <si>
    <t>Email: Anthonyl@jse.co.za</t>
  </si>
  <si>
    <t>VOL</t>
  </si>
  <si>
    <t>JSE Limited</t>
  </si>
  <si>
    <t>Reg. No. 2005/022939/06</t>
  </si>
  <si>
    <t>One Exchange Square,</t>
  </si>
  <si>
    <t>Gwen Lane, Sandown</t>
  </si>
  <si>
    <t>Private Bag X991174,</t>
  </si>
  <si>
    <t>Sandton, 2146, South Africa</t>
  </si>
  <si>
    <t>Telephone (2711) 520 7000</t>
  </si>
  <si>
    <t>www.jse.co.za</t>
  </si>
  <si>
    <t xml:space="preserve"> </t>
  </si>
  <si>
    <t>Moneyness</t>
  </si>
  <si>
    <t>Relative Vol</t>
  </si>
  <si>
    <t>SPOT</t>
  </si>
  <si>
    <t>BID</t>
  </si>
  <si>
    <t>OFFER</t>
  </si>
  <si>
    <t>M-T-M</t>
  </si>
  <si>
    <t>Vols.</t>
  </si>
  <si>
    <t>PrevVols.</t>
  </si>
  <si>
    <t>Previous</t>
  </si>
  <si>
    <t>Current</t>
  </si>
  <si>
    <t>Current:</t>
  </si>
  <si>
    <t>Beta</t>
  </si>
  <si>
    <t>Rho</t>
  </si>
  <si>
    <t>Volvol</t>
  </si>
  <si>
    <t>ATM</t>
  </si>
  <si>
    <t xml:space="preserve">    SABR Model Parameters</t>
  </si>
  <si>
    <t>Safex Quadratic  Deterministic Model Parameters</t>
  </si>
  <si>
    <t>Safex Model ATM Vol Term Structure</t>
  </si>
  <si>
    <t>VolVol (ν)</t>
  </si>
  <si>
    <t>Slope (ρ)</t>
  </si>
  <si>
    <t>Shift (μ)</t>
  </si>
  <si>
    <t>Decay (λ)</t>
  </si>
  <si>
    <t>Curvature (θ)</t>
  </si>
  <si>
    <t>DTOP</t>
  </si>
  <si>
    <t>PLEASE NOTE THE FOLLOWING VOLATILITY SKEW CHANGES WITH EFFECT TUESDAY</t>
  </si>
  <si>
    <t>26-Jan-2010</t>
  </si>
  <si>
    <t>26 JAN 2010 FOR SETTLEMENT ON WEDNESDAY, 27 JAN 2010</t>
  </si>
  <si>
    <t>SAFEX MTM 25-JAN-10</t>
  </si>
</sst>
</file>

<file path=xl/styles.xml><?xml version="1.0" encoding="utf-8"?>
<styleSheet xmlns="http://schemas.openxmlformats.org/spreadsheetml/2006/main">
  <numFmts count="43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&quot;#,##0_);\(&quot;R&quot;#,##0\)"/>
    <numFmt numFmtId="173" formatCode="&quot;R&quot;#,##0_);[Red]\(&quot;R&quot;#,##0\)"/>
    <numFmt numFmtId="174" formatCode="&quot;R&quot;#,##0.00_);\(&quot;R&quot;#,##0.00\)"/>
    <numFmt numFmtId="175" formatCode="&quot;R&quot;#,##0.00_);[Red]\(&quot;R&quot;#,##0.00\)"/>
    <numFmt numFmtId="176" formatCode="_(&quot;R&quot;* #,##0_);_(&quot;R&quot;* \(#,##0\);_(&quot;R&quot;* &quot;-&quot;_);_(@_)"/>
    <numFmt numFmtId="177" formatCode="_(&quot;R&quot;* #,##0.00_);_(&quot;R&quot;* \(#,##0.00\);_(&quot;R&quot;* &quot;-&quot;??_);_(@_)"/>
    <numFmt numFmtId="178" formatCode="dd\-mmm\-yyyy"/>
    <numFmt numFmtId="179" formatCode="0.0"/>
    <numFmt numFmtId="180" formatCode="0.000"/>
    <numFmt numFmtId="181" formatCode="0.0000"/>
    <numFmt numFmtId="182" formatCode="0.00000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dd\-mmmm\-yy"/>
    <numFmt numFmtId="188" formatCode="0.00000000"/>
    <numFmt numFmtId="189" formatCode="0.0000000"/>
    <numFmt numFmtId="190" formatCode="0.000000"/>
    <numFmt numFmtId="191" formatCode="0.0%"/>
    <numFmt numFmtId="192" formatCode="_ * #,##0_ ;_ * \-#,##0_ ;_ * &quot;-&quot;??_ ;_ @_ "/>
    <numFmt numFmtId="193" formatCode="0.000%"/>
    <numFmt numFmtId="194" formatCode="0.0000%"/>
    <numFmt numFmtId="195" formatCode="0.00000%"/>
    <numFmt numFmtId="196" formatCode="0.000000%"/>
    <numFmt numFmtId="197" formatCode="0.000000000"/>
    <numFmt numFmtId="198" formatCode="mmm\-yyyy"/>
  </numFmts>
  <fonts count="51">
    <font>
      <sz val="10"/>
      <name val="Times New Roman"/>
      <family val="0"/>
    </font>
    <font>
      <u val="single"/>
      <sz val="10"/>
      <color indexed="12"/>
      <name val="Times New Roman"/>
      <family val="1"/>
    </font>
    <font>
      <u val="single"/>
      <sz val="10"/>
      <color indexed="36"/>
      <name val="Times New Roman"/>
      <family val="1"/>
    </font>
    <font>
      <b/>
      <sz val="8.5"/>
      <name val="Arial"/>
      <family val="2"/>
    </font>
    <font>
      <sz val="8.5"/>
      <name val="Arial"/>
      <family val="2"/>
    </font>
    <font>
      <b/>
      <sz val="7.5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7.5"/>
      <name val="Arial"/>
      <family val="2"/>
    </font>
    <font>
      <b/>
      <sz val="10"/>
      <color indexed="10"/>
      <name val="Arial"/>
      <family val="2"/>
    </font>
    <font>
      <sz val="11"/>
      <color indexed="8"/>
      <name val="Arial"/>
      <family val="2"/>
    </font>
    <font>
      <sz val="10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sz val="7.35"/>
      <color indexed="8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131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 horizontal="left"/>
    </xf>
    <xf numFmtId="49" fontId="6" fillId="0" borderId="0" xfId="0" applyNumberFormat="1" applyFont="1" applyAlignment="1">
      <alignment horizontal="left"/>
    </xf>
    <xf numFmtId="178" fontId="9" fillId="0" borderId="0" xfId="0" applyNumberFormat="1" applyFont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2" fontId="6" fillId="0" borderId="0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9" fillId="0" borderId="0" xfId="0" applyFont="1" applyBorder="1" applyAlignment="1">
      <alignment/>
    </xf>
    <xf numFmtId="178" fontId="6" fillId="0" borderId="0" xfId="0" applyNumberFormat="1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left"/>
      <protection locked="0"/>
    </xf>
    <xf numFmtId="178" fontId="6" fillId="0" borderId="11" xfId="0" applyNumberFormat="1" applyFont="1" applyBorder="1" applyAlignment="1" applyProtection="1">
      <alignment horizontal="center"/>
      <protection locked="0"/>
    </xf>
    <xf numFmtId="0" fontId="7" fillId="0" borderId="11" xfId="0" applyFont="1" applyBorder="1" applyAlignment="1">
      <alignment/>
    </xf>
    <xf numFmtId="0" fontId="7" fillId="0" borderId="12" xfId="0" applyFont="1" applyBorder="1" applyAlignment="1">
      <alignment/>
    </xf>
    <xf numFmtId="0" fontId="6" fillId="0" borderId="13" xfId="0" applyFont="1" applyBorder="1" applyAlignment="1" applyProtection="1">
      <alignment horizontal="left"/>
      <protection locked="0"/>
    </xf>
    <xf numFmtId="0" fontId="6" fillId="0" borderId="14" xfId="0" applyFont="1" applyBorder="1" applyAlignment="1">
      <alignment horizontal="center"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 horizontal="center"/>
    </xf>
    <xf numFmtId="0" fontId="6" fillId="0" borderId="13" xfId="0" applyFont="1" applyBorder="1" applyAlignment="1">
      <alignment/>
    </xf>
    <xf numFmtId="178" fontId="6" fillId="0" borderId="14" xfId="0" applyNumberFormat="1" applyFont="1" applyBorder="1" applyAlignment="1" applyProtection="1">
      <alignment horizontal="center"/>
      <protection locked="0"/>
    </xf>
    <xf numFmtId="0" fontId="6" fillId="0" borderId="15" xfId="0" applyFont="1" applyBorder="1" applyAlignment="1">
      <alignment/>
    </xf>
    <xf numFmtId="2" fontId="6" fillId="0" borderId="16" xfId="0" applyNumberFormat="1" applyFont="1" applyBorder="1" applyAlignment="1">
      <alignment/>
    </xf>
    <xf numFmtId="2" fontId="6" fillId="0" borderId="17" xfId="0" applyNumberFormat="1" applyFont="1" applyBorder="1" applyAlignment="1">
      <alignment/>
    </xf>
    <xf numFmtId="0" fontId="6" fillId="0" borderId="13" xfId="0" applyFont="1" applyBorder="1" applyAlignment="1">
      <alignment horizontal="left"/>
    </xf>
    <xf numFmtId="2" fontId="6" fillId="0" borderId="15" xfId="0" applyNumberFormat="1" applyFont="1" applyBorder="1" applyAlignment="1">
      <alignment horizontal="center"/>
    </xf>
    <xf numFmtId="10" fontId="6" fillId="0" borderId="18" xfId="59" applyNumberFormat="1" applyFont="1" applyBorder="1" applyAlignment="1">
      <alignment/>
    </xf>
    <xf numFmtId="2" fontId="6" fillId="0" borderId="19" xfId="0" applyNumberFormat="1" applyFont="1" applyBorder="1" applyAlignment="1">
      <alignment/>
    </xf>
    <xf numFmtId="10" fontId="6" fillId="0" borderId="20" xfId="59" applyNumberFormat="1" applyFont="1" applyBorder="1" applyAlignment="1">
      <alignment/>
    </xf>
    <xf numFmtId="2" fontId="6" fillId="0" borderId="21" xfId="0" applyNumberFormat="1" applyFont="1" applyBorder="1" applyAlignment="1">
      <alignment/>
    </xf>
    <xf numFmtId="10" fontId="6" fillId="0" borderId="22" xfId="59" applyNumberFormat="1" applyFont="1" applyBorder="1" applyAlignment="1">
      <alignment/>
    </xf>
    <xf numFmtId="2" fontId="6" fillId="0" borderId="23" xfId="0" applyNumberFormat="1" applyFont="1" applyBorder="1" applyAlignment="1">
      <alignment/>
    </xf>
    <xf numFmtId="2" fontId="6" fillId="0" borderId="15" xfId="0" applyNumberFormat="1" applyFont="1" applyBorder="1" applyAlignment="1">
      <alignment/>
    </xf>
    <xf numFmtId="2" fontId="6" fillId="0" borderId="14" xfId="0" applyNumberFormat="1" applyFont="1" applyBorder="1" applyAlignment="1">
      <alignment horizontal="center"/>
    </xf>
    <xf numFmtId="0" fontId="6" fillId="0" borderId="24" xfId="0" applyFont="1" applyBorder="1" applyAlignment="1">
      <alignment/>
    </xf>
    <xf numFmtId="2" fontId="6" fillId="0" borderId="25" xfId="0" applyNumberFormat="1" applyFont="1" applyBorder="1" applyAlignment="1">
      <alignment horizontal="center"/>
    </xf>
    <xf numFmtId="0" fontId="6" fillId="0" borderId="25" xfId="0" applyFont="1" applyBorder="1" applyAlignment="1">
      <alignment/>
    </xf>
    <xf numFmtId="2" fontId="6" fillId="0" borderId="26" xfId="0" applyNumberFormat="1" applyFont="1" applyBorder="1" applyAlignment="1">
      <alignment/>
    </xf>
    <xf numFmtId="2" fontId="7" fillId="0" borderId="0" xfId="0" applyNumberFormat="1" applyFont="1" applyAlignment="1">
      <alignment/>
    </xf>
    <xf numFmtId="0" fontId="6" fillId="33" borderId="27" xfId="0" applyFont="1" applyFill="1" applyBorder="1" applyAlignment="1">
      <alignment/>
    </xf>
    <xf numFmtId="0" fontId="6" fillId="33" borderId="28" xfId="0" applyFont="1" applyFill="1" applyBorder="1" applyAlignment="1">
      <alignment/>
    </xf>
    <xf numFmtId="0" fontId="6" fillId="33" borderId="29" xfId="0" applyFont="1" applyFill="1" applyBorder="1" applyAlignment="1">
      <alignment/>
    </xf>
    <xf numFmtId="0" fontId="6" fillId="33" borderId="30" xfId="0" applyFont="1" applyFill="1" applyBorder="1" applyAlignment="1">
      <alignment/>
    </xf>
    <xf numFmtId="0" fontId="6" fillId="33" borderId="31" xfId="0" applyFont="1" applyFill="1" applyBorder="1" applyAlignment="1">
      <alignment/>
    </xf>
    <xf numFmtId="0" fontId="6" fillId="33" borderId="32" xfId="0" applyFont="1" applyFill="1" applyBorder="1" applyAlignment="1">
      <alignment/>
    </xf>
    <xf numFmtId="0" fontId="6" fillId="33" borderId="33" xfId="0" applyFont="1" applyFill="1" applyBorder="1" applyAlignment="1">
      <alignment/>
    </xf>
    <xf numFmtId="0" fontId="12" fillId="0" borderId="34" xfId="0" applyFont="1" applyFill="1" applyBorder="1" applyAlignment="1" applyProtection="1">
      <alignment horizontal="center"/>
      <protection locked="0"/>
    </xf>
    <xf numFmtId="2" fontId="12" fillId="0" borderId="34" xfId="0" applyNumberFormat="1" applyFont="1" applyFill="1" applyBorder="1" applyAlignment="1" applyProtection="1">
      <alignment horizontal="center"/>
      <protection locked="0"/>
    </xf>
    <xf numFmtId="0" fontId="12" fillId="0" borderId="17" xfId="0" applyFont="1" applyFill="1" applyBorder="1" applyAlignment="1" applyProtection="1">
      <alignment horizontal="center"/>
      <protection locked="0"/>
    </xf>
    <xf numFmtId="0" fontId="6" fillId="0" borderId="20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35" xfId="0" applyFont="1" applyBorder="1" applyAlignment="1">
      <alignment/>
    </xf>
    <xf numFmtId="0" fontId="0" fillId="0" borderId="36" xfId="0" applyBorder="1" applyAlignment="1">
      <alignment/>
    </xf>
    <xf numFmtId="0" fontId="13" fillId="0" borderId="37" xfId="0" applyFont="1" applyFill="1" applyBorder="1" applyAlignment="1" applyProtection="1">
      <alignment/>
      <protection locked="0"/>
    </xf>
    <xf numFmtId="0" fontId="13" fillId="0" borderId="30" xfId="0" applyFont="1" applyFill="1" applyBorder="1" applyAlignment="1" applyProtection="1">
      <alignment/>
      <protection locked="0"/>
    </xf>
    <xf numFmtId="15" fontId="6" fillId="0" borderId="38" xfId="0" applyNumberFormat="1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6" fillId="0" borderId="41" xfId="0" applyFont="1" applyBorder="1" applyAlignment="1">
      <alignment/>
    </xf>
    <xf numFmtId="0" fontId="13" fillId="0" borderId="42" xfId="0" applyFont="1" applyFill="1" applyBorder="1" applyAlignment="1" applyProtection="1">
      <alignment horizontal="center"/>
      <protection locked="0"/>
    </xf>
    <xf numFmtId="2" fontId="13" fillId="0" borderId="21" xfId="0" applyNumberFormat="1" applyFont="1" applyFill="1" applyBorder="1" applyAlignment="1" applyProtection="1">
      <alignment horizontal="center"/>
      <protection locked="0"/>
    </xf>
    <xf numFmtId="191" fontId="11" fillId="0" borderId="0" xfId="0" applyNumberFormat="1" applyFont="1" applyAlignment="1">
      <alignment/>
    </xf>
    <xf numFmtId="9" fontId="0" fillId="0" borderId="20" xfId="59" applyFont="1" applyBorder="1" applyAlignment="1">
      <alignment horizontal="center"/>
    </xf>
    <xf numFmtId="0" fontId="13" fillId="0" borderId="43" xfId="0" applyFont="1" applyFill="1" applyBorder="1" applyAlignment="1" applyProtection="1">
      <alignment horizontal="center"/>
      <protection locked="0"/>
    </xf>
    <xf numFmtId="2" fontId="13" fillId="34" borderId="42" xfId="0" applyNumberFormat="1" applyFont="1" applyFill="1" applyBorder="1" applyAlignment="1" applyProtection="1">
      <alignment horizontal="center"/>
      <protection locked="0"/>
    </xf>
    <xf numFmtId="2" fontId="14" fillId="34" borderId="37" xfId="0" applyNumberFormat="1" applyFont="1" applyFill="1" applyBorder="1" applyAlignment="1" applyProtection="1">
      <alignment horizontal="center"/>
      <protection locked="0"/>
    </xf>
    <xf numFmtId="1" fontId="6" fillId="0" borderId="14" xfId="0" applyNumberFormat="1" applyFont="1" applyBorder="1" applyAlignment="1">
      <alignment horizontal="center"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/>
    </xf>
    <xf numFmtId="0" fontId="6" fillId="33" borderId="35" xfId="0" applyFont="1" applyFill="1" applyBorder="1" applyAlignment="1">
      <alignment horizontal="center"/>
    </xf>
    <xf numFmtId="0" fontId="6" fillId="33" borderId="0" xfId="0" applyFont="1" applyFill="1" applyBorder="1" applyAlignment="1">
      <alignment horizontal="center"/>
    </xf>
    <xf numFmtId="193" fontId="0" fillId="0" borderId="42" xfId="0" applyNumberFormat="1" applyBorder="1" applyAlignment="1">
      <alignment horizontal="center"/>
    </xf>
    <xf numFmtId="193" fontId="0" fillId="0" borderId="21" xfId="0" applyNumberFormat="1" applyBorder="1" applyAlignment="1">
      <alignment horizontal="center"/>
    </xf>
    <xf numFmtId="196" fontId="0" fillId="34" borderId="0" xfId="59" applyNumberFormat="1" applyFont="1" applyFill="1" applyBorder="1" applyAlignment="1">
      <alignment/>
    </xf>
    <xf numFmtId="196" fontId="0" fillId="34" borderId="44" xfId="59" applyNumberFormat="1" applyFont="1" applyFill="1" applyBorder="1" applyAlignment="1">
      <alignment/>
    </xf>
    <xf numFmtId="0" fontId="13" fillId="0" borderId="45" xfId="0" applyFont="1" applyFill="1" applyBorder="1" applyAlignment="1" applyProtection="1">
      <alignment horizontal="center"/>
      <protection locked="0"/>
    </xf>
    <xf numFmtId="0" fontId="13" fillId="0" borderId="46" xfId="0" applyFont="1" applyFill="1" applyBorder="1" applyAlignment="1" applyProtection="1">
      <alignment horizontal="center"/>
      <protection locked="0"/>
    </xf>
    <xf numFmtId="2" fontId="13" fillId="34" borderId="46" xfId="0" applyNumberFormat="1" applyFont="1" applyFill="1" applyBorder="1" applyAlignment="1" applyProtection="1">
      <alignment horizontal="center"/>
      <protection locked="0"/>
    </xf>
    <xf numFmtId="2" fontId="13" fillId="0" borderId="47" xfId="0" applyNumberFormat="1" applyFont="1" applyFill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13" fillId="0" borderId="48" xfId="0" applyFont="1" applyFill="1" applyBorder="1" applyAlignment="1" applyProtection="1">
      <alignment/>
      <protection locked="0"/>
    </xf>
    <xf numFmtId="0" fontId="13" fillId="0" borderId="49" xfId="0" applyFont="1" applyFill="1" applyBorder="1" applyAlignment="1" applyProtection="1">
      <alignment/>
      <protection locked="0"/>
    </xf>
    <xf numFmtId="0" fontId="13" fillId="0" borderId="50" xfId="0" applyFont="1" applyFill="1" applyBorder="1" applyAlignment="1" applyProtection="1">
      <alignment horizontal="center"/>
      <protection locked="0"/>
    </xf>
    <xf numFmtId="0" fontId="13" fillId="0" borderId="51" xfId="0" applyFont="1" applyFill="1" applyBorder="1" applyAlignment="1" applyProtection="1">
      <alignment horizontal="center"/>
      <protection locked="0"/>
    </xf>
    <xf numFmtId="191" fontId="0" fillId="34" borderId="35" xfId="59" applyNumberFormat="1" applyFont="1" applyFill="1" applyBorder="1" applyAlignment="1">
      <alignment/>
    </xf>
    <xf numFmtId="191" fontId="0" fillId="34" borderId="52" xfId="59" applyNumberFormat="1" applyFont="1" applyFill="1" applyBorder="1" applyAlignment="1">
      <alignment/>
    </xf>
    <xf numFmtId="178" fontId="13" fillId="0" borderId="43" xfId="0" applyNumberFormat="1" applyFont="1" applyFill="1" applyBorder="1" applyAlignment="1" applyProtection="1">
      <alignment horizontal="center"/>
      <protection locked="0"/>
    </xf>
    <xf numFmtId="178" fontId="13" fillId="0" borderId="53" xfId="0" applyNumberFormat="1" applyFont="1" applyFill="1" applyBorder="1" applyAlignment="1" applyProtection="1">
      <alignment horizontal="right"/>
      <protection locked="0"/>
    </xf>
    <xf numFmtId="49" fontId="6" fillId="0" borderId="47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/>
    </xf>
    <xf numFmtId="0" fontId="13" fillId="0" borderId="0" xfId="0" applyFont="1" applyFill="1" applyBorder="1" applyAlignment="1" applyProtection="1">
      <alignment horizontal="center"/>
      <protection locked="0"/>
    </xf>
    <xf numFmtId="2" fontId="7" fillId="0" borderId="54" xfId="0" applyNumberFormat="1" applyFont="1" applyBorder="1" applyAlignment="1">
      <alignment/>
    </xf>
    <xf numFmtId="2" fontId="7" fillId="0" borderId="55" xfId="0" applyNumberFormat="1" applyFont="1" applyBorder="1" applyAlignment="1">
      <alignment/>
    </xf>
    <xf numFmtId="2" fontId="7" fillId="0" borderId="56" xfId="0" applyNumberFormat="1" applyFont="1" applyBorder="1" applyAlignment="1">
      <alignment/>
    </xf>
    <xf numFmtId="0" fontId="13" fillId="0" borderId="57" xfId="0" applyFont="1" applyFill="1" applyBorder="1" applyAlignment="1" applyProtection="1">
      <alignment horizontal="center"/>
      <protection locked="0"/>
    </xf>
    <xf numFmtId="0" fontId="13" fillId="0" borderId="58" xfId="0" applyFont="1" applyFill="1" applyBorder="1" applyAlignment="1" applyProtection="1">
      <alignment horizontal="center"/>
      <protection locked="0"/>
    </xf>
    <xf numFmtId="0" fontId="13" fillId="0" borderId="59" xfId="0" applyFont="1" applyFill="1" applyBorder="1" applyAlignment="1" applyProtection="1">
      <alignment horizontal="center"/>
      <protection locked="0"/>
    </xf>
    <xf numFmtId="2" fontId="13" fillId="34" borderId="59" xfId="0" applyNumberFormat="1" applyFont="1" applyFill="1" applyBorder="1" applyAlignment="1" applyProtection="1">
      <alignment horizontal="center"/>
      <protection locked="0"/>
    </xf>
    <xf numFmtId="2" fontId="13" fillId="0" borderId="23" xfId="0" applyNumberFormat="1" applyFont="1" applyFill="1" applyBorder="1" applyAlignment="1" applyProtection="1">
      <alignment horizontal="center"/>
      <protection locked="0"/>
    </xf>
    <xf numFmtId="10" fontId="0" fillId="0" borderId="42" xfId="59" applyNumberFormat="1" applyFont="1" applyBorder="1" applyAlignment="1">
      <alignment horizontal="center"/>
    </xf>
    <xf numFmtId="10" fontId="0" fillId="34" borderId="60" xfId="59" applyNumberFormat="1" applyFont="1" applyFill="1" applyBorder="1" applyAlignment="1">
      <alignment horizontal="center"/>
    </xf>
    <xf numFmtId="10" fontId="0" fillId="34" borderId="43" xfId="59" applyNumberFormat="1" applyFont="1" applyFill="1" applyBorder="1" applyAlignment="1">
      <alignment horizontal="center"/>
    </xf>
    <xf numFmtId="0" fontId="7" fillId="0" borderId="61" xfId="0" applyFont="1" applyBorder="1" applyAlignment="1">
      <alignment/>
    </xf>
    <xf numFmtId="0" fontId="6" fillId="34" borderId="0" xfId="0" applyFont="1" applyFill="1" applyBorder="1" applyAlignment="1">
      <alignment/>
    </xf>
    <xf numFmtId="197" fontId="0" fillId="34" borderId="36" xfId="0" applyNumberFormat="1" applyFill="1" applyBorder="1" applyAlignment="1">
      <alignment/>
    </xf>
    <xf numFmtId="0" fontId="7" fillId="0" borderId="44" xfId="0" applyFont="1" applyBorder="1" applyAlignment="1">
      <alignment/>
    </xf>
    <xf numFmtId="0" fontId="7" fillId="0" borderId="62" xfId="0" applyFont="1" applyBorder="1" applyAlignment="1">
      <alignment/>
    </xf>
    <xf numFmtId="9" fontId="0" fillId="0" borderId="38" xfId="59" applyFont="1" applyBorder="1" applyAlignment="1">
      <alignment horizontal="center"/>
    </xf>
    <xf numFmtId="193" fontId="0" fillId="0" borderId="46" xfId="0" applyNumberFormat="1" applyBorder="1" applyAlignment="1">
      <alignment horizontal="center"/>
    </xf>
    <xf numFmtId="193" fontId="0" fillId="0" borderId="47" xfId="0" applyNumberFormat="1" applyBorder="1" applyAlignment="1">
      <alignment horizontal="center"/>
    </xf>
    <xf numFmtId="9" fontId="0" fillId="0" borderId="39" xfId="59" applyFont="1" applyBorder="1" applyAlignment="1">
      <alignment horizontal="center"/>
    </xf>
    <xf numFmtId="193" fontId="0" fillId="0" borderId="40" xfId="0" applyNumberFormat="1" applyBorder="1" applyAlignment="1">
      <alignment horizontal="center"/>
    </xf>
    <xf numFmtId="193" fontId="0" fillId="0" borderId="41" xfId="0" applyNumberFormat="1" applyBorder="1" applyAlignment="1">
      <alignment horizontal="center"/>
    </xf>
    <xf numFmtId="9" fontId="0" fillId="0" borderId="29" xfId="59" applyFont="1" applyBorder="1" applyAlignment="1">
      <alignment horizontal="center"/>
    </xf>
    <xf numFmtId="193" fontId="0" fillId="0" borderId="37" xfId="0" applyNumberFormat="1" applyBorder="1" applyAlignment="1">
      <alignment horizontal="center"/>
    </xf>
    <xf numFmtId="193" fontId="0" fillId="0" borderId="30" xfId="0" applyNumberFormat="1" applyBorder="1" applyAlignment="1">
      <alignment horizontal="center"/>
    </xf>
    <xf numFmtId="0" fontId="12" fillId="0" borderId="27" xfId="0" applyFont="1" applyFill="1" applyBorder="1" applyAlignment="1" applyProtection="1">
      <alignment horizontal="center"/>
      <protection locked="0"/>
    </xf>
    <xf numFmtId="0" fontId="12" fillId="0" borderId="63" xfId="0" applyFont="1" applyFill="1" applyBorder="1" applyAlignment="1" applyProtection="1">
      <alignment horizontal="center"/>
      <protection locked="0"/>
    </xf>
    <xf numFmtId="178" fontId="13" fillId="0" borderId="20" xfId="0" applyNumberFormat="1" applyFont="1" applyFill="1" applyBorder="1" applyAlignment="1" applyProtection="1">
      <alignment horizontal="center"/>
      <protection locked="0"/>
    </xf>
    <xf numFmtId="178" fontId="13" fillId="0" borderId="21" xfId="0" applyNumberFormat="1" applyFont="1" applyFill="1" applyBorder="1" applyAlignment="1" applyProtection="1">
      <alignment horizontal="center"/>
      <protection locked="0"/>
    </xf>
    <xf numFmtId="178" fontId="13" fillId="0" borderId="29" xfId="0" applyNumberFormat="1" applyFont="1" applyFill="1" applyBorder="1" applyAlignment="1" applyProtection="1">
      <alignment horizontal="center"/>
      <protection locked="0"/>
    </xf>
    <xf numFmtId="178" fontId="13" fillId="0" borderId="30" xfId="0" applyNumberFormat="1" applyFont="1" applyFill="1" applyBorder="1" applyAlignment="1" applyProtection="1">
      <alignment horizontal="center"/>
      <protection locked="0"/>
    </xf>
    <xf numFmtId="178" fontId="13" fillId="0" borderId="37" xfId="0" applyNumberFormat="1" applyFont="1" applyFill="1" applyBorder="1" applyAlignment="1" applyProtection="1">
      <alignment horizontal="center"/>
      <protection locked="0"/>
    </xf>
    <xf numFmtId="178" fontId="13" fillId="0" borderId="52" xfId="0" applyNumberFormat="1" applyFont="1" applyFill="1" applyBorder="1" applyAlignment="1" applyProtection="1">
      <alignment horizontal="center"/>
      <protection locked="0"/>
    </xf>
    <xf numFmtId="178" fontId="13" fillId="0" borderId="62" xfId="0" applyNumberFormat="1" applyFont="1" applyFill="1" applyBorder="1" applyAlignment="1" applyProtection="1">
      <alignment horizontal="center"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9"/>
          <c:y val="0.15325"/>
          <c:w val="0.92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Sheet1!$F$28:$F$36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575"/>
          <c:y val="0.18825"/>
          <c:w val="0.2085"/>
          <c:h val="0.126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 Sticky Volatility Skew</a:t>
            </a:r>
          </a:p>
        </c:rich>
      </c:tx>
      <c:layout>
        <c:manualLayout>
          <c:xMode val="factor"/>
          <c:yMode val="factor"/>
          <c:x val="0.148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375"/>
          <c:w val="0.9195"/>
          <c:h val="0.7405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Sheet1!$IU$28:$IU$36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Sheet1!$IU$45:$IU$53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Sheet1!$IU$62:$IU$70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Sheet1!$IU$79:$IU$87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Sheet1!$IU$96:$IU$104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Sheet1!$IU$113:$IU$121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Sheet1!$IU$130:$IU$138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Sheet1!$IU$147:$IU$155</c:f>
              <c:numCache/>
            </c:numRef>
          </c:val>
          <c:smooth val="0"/>
        </c:ser>
        <c:marker val="1"/>
        <c:axId val="65514303"/>
        <c:axId val="52757816"/>
      </c:lineChart>
      <c:catAx>
        <c:axId val="6551430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757816"/>
        <c:crosses val="autoZero"/>
        <c:auto val="1"/>
        <c:lblOffset val="100"/>
        <c:tickLblSkip val="1"/>
        <c:noMultiLvlLbl val="0"/>
      </c:catAx>
      <c:valAx>
        <c:axId val="527578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5143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875"/>
          <c:w val="0.20825"/>
          <c:h val="0.3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Volatility Skew</a:t>
            </a:r>
          </a:p>
        </c:rich>
      </c:tx>
      <c:layout>
        <c:manualLayout>
          <c:xMode val="factor"/>
          <c:yMode val="factor"/>
          <c:x val="0.1032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5275"/>
          <c:w val="0.911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Sheet1!$G$181:$G$189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Sheet1!$G$198:$G$206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Sheet1!$G$215:$G$223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Sheet1!$G$232:$G$240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Sheet1!$G$249:$G$257</c:f>
              <c:numCache/>
            </c:numRef>
          </c:val>
          <c:smooth val="0"/>
        </c:ser>
        <c:marker val="1"/>
        <c:axId val="5058297"/>
        <c:axId val="45524674"/>
      </c:lineChart>
      <c:catAx>
        <c:axId val="5058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45524674"/>
        <c:crosses val="autoZero"/>
        <c:auto val="1"/>
        <c:lblOffset val="100"/>
        <c:tickLblSkip val="1"/>
        <c:noMultiLvlLbl val="0"/>
      </c:catAx>
      <c:valAx>
        <c:axId val="4552467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5829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Dtop Relative Sticky Volatility Skew</a:t>
            </a:r>
          </a:p>
        </c:rich>
      </c:tx>
      <c:layout>
        <c:manualLayout>
          <c:xMode val="factor"/>
          <c:yMode val="factor"/>
          <c:x val="0.15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7"/>
          <c:y val="0.15325"/>
          <c:w val="0.91025"/>
          <c:h val="0.73825"/>
        </c:manualLayout>
      </c:layout>
      <c:lineChart>
        <c:grouping val="standard"/>
        <c:varyColors val="0"/>
        <c:ser>
          <c:idx val="1"/>
          <c:order val="0"/>
          <c:tx>
            <c:strRef>
              <c:f>Sheet1!$B$180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Sheet1!$IU$181:$IU$189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Sheet1!$IU$198:$IU$206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Sheet1!$IU$215:$IU$223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Sheet1!$IU$232:$IU$240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Sheet1!$F$198:$F$206</c:f>
              <c:numCache/>
            </c:numRef>
          </c:cat>
          <c:val>
            <c:numRef>
              <c:f>Sheet1!$IU$249:$IU$257</c:f>
              <c:numCache/>
            </c:numRef>
          </c:val>
          <c:smooth val="0"/>
        </c:ser>
        <c:marker val="1"/>
        <c:axId val="7068883"/>
        <c:axId val="63619948"/>
      </c:lineChart>
      <c:catAx>
        <c:axId val="7068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1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3619948"/>
        <c:crosses val="autoZero"/>
        <c:auto val="1"/>
        <c:lblOffset val="100"/>
        <c:tickLblSkip val="1"/>
        <c:noMultiLvlLbl val="0"/>
      </c:catAx>
      <c:valAx>
        <c:axId val="636199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688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75"/>
          <c:y val="0.18825"/>
          <c:w val="0.208"/>
          <c:h val="0.379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Alsi RelativeVolatility Skew</a:t>
            </a:r>
          </a:p>
        </c:rich>
      </c:tx>
      <c:layout>
        <c:manualLayout>
          <c:xMode val="factor"/>
          <c:yMode val="factor"/>
          <c:x val="0.093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"/>
          <c:y val="0.15275"/>
          <c:w val="0.9195"/>
          <c:h val="0.739"/>
        </c:manualLayout>
      </c:layout>
      <c:lineChart>
        <c:grouping val="standard"/>
        <c:varyColors val="0"/>
        <c:ser>
          <c:idx val="1"/>
          <c:order val="0"/>
          <c:tx>
            <c:strRef>
              <c:f>Sheet1!$B$27</c:f>
              <c:strCache>
                <c:ptCount val="1"/>
                <c:pt idx="0">
                  <c:v>18-Mar-2010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Sheet1!$G$28:$G$36</c:f>
              <c:numCache/>
            </c:numRef>
          </c:val>
          <c:smooth val="1"/>
        </c:ser>
        <c:ser>
          <c:idx val="0"/>
          <c:order val="1"/>
          <c:tx>
            <c:strRef>
              <c:f>Sheet1!$B$44</c:f>
              <c:strCache>
                <c:ptCount val="1"/>
                <c:pt idx="0">
                  <c:v>17-Jun-2010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Sheet1!$G$45:$G$53</c:f>
              <c:numCache/>
            </c:numRef>
          </c:val>
          <c:smooth val="0"/>
        </c:ser>
        <c:ser>
          <c:idx val="2"/>
          <c:order val="2"/>
          <c:tx>
            <c:strRef>
              <c:f>Sheet1!$B$61</c:f>
              <c:strCache>
                <c:ptCount val="1"/>
                <c:pt idx="0">
                  <c:v>16-Sep-2010</c:v>
                </c:pt>
              </c:strCache>
            </c:strRef>
          </c:tx>
          <c:spPr>
            <a:ln w="127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Sheet1!$G$62:$G$70</c:f>
              <c:numCache/>
            </c:numRef>
          </c:val>
          <c:smooth val="0"/>
        </c:ser>
        <c:ser>
          <c:idx val="3"/>
          <c:order val="3"/>
          <c:tx>
            <c:strRef>
              <c:f>Sheet1!$B$78</c:f>
              <c:strCache>
                <c:ptCount val="1"/>
                <c:pt idx="0">
                  <c:v>15-Dec-2010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Sheet1!$G$79:$G$87</c:f>
              <c:numCache/>
            </c:numRef>
          </c:val>
          <c:smooth val="0"/>
        </c:ser>
        <c:ser>
          <c:idx val="4"/>
          <c:order val="4"/>
          <c:tx>
            <c:strRef>
              <c:f>Sheet1!$B$95</c:f>
              <c:strCache>
                <c:ptCount val="1"/>
                <c:pt idx="0">
                  <c:v>17-Mar-2011</c:v>
                </c:pt>
              </c:strCache>
            </c:strRef>
          </c:tx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Sheet1!$G$96:$G$104</c:f>
              <c:numCache/>
            </c:numRef>
          </c:val>
          <c:smooth val="0"/>
        </c:ser>
        <c:ser>
          <c:idx val="5"/>
          <c:order val="5"/>
          <c:tx>
            <c:strRef>
              <c:f>Sheet1!$B$112</c:f>
              <c:strCache>
                <c:ptCount val="1"/>
                <c:pt idx="0">
                  <c:v>15-Jun-2011</c:v>
                </c:pt>
              </c:strCache>
            </c:strRef>
          </c:tx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Sheet1!$G$113:$G$121</c:f>
              <c:numCache/>
            </c:numRef>
          </c:val>
          <c:smooth val="0"/>
        </c:ser>
        <c:ser>
          <c:idx val="6"/>
          <c:order val="6"/>
          <c:tx>
            <c:strRef>
              <c:f>Sheet1!$B$129</c:f>
              <c:strCache>
                <c:ptCount val="1"/>
                <c:pt idx="0">
                  <c:v>15-Dec-2011</c:v>
                </c:pt>
              </c:strCache>
            </c:strRef>
          </c:tx>
          <c:spPr>
            <a:ln w="127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Sheet1!$G$130:$G$138</c:f>
              <c:numCache/>
            </c:numRef>
          </c:val>
          <c:smooth val="0"/>
        </c:ser>
        <c:ser>
          <c:idx val="7"/>
          <c:order val="7"/>
          <c:tx>
            <c:strRef>
              <c:f>Sheet1!$B$146</c:f>
              <c:strCache>
                <c:ptCount val="1"/>
                <c:pt idx="0">
                  <c:v>15-Mar-2012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Sheet1!$F$147:$F$155</c:f>
              <c:numCache/>
            </c:numRef>
          </c:cat>
          <c:val>
            <c:numRef>
              <c:f>Sheet1!$G$147:$G$155</c:f>
              <c:numCache/>
            </c:numRef>
          </c:val>
          <c:smooth val="0"/>
        </c:ser>
        <c:marker val="1"/>
        <c:axId val="35708621"/>
        <c:axId val="52942134"/>
      </c:lineChart>
      <c:catAx>
        <c:axId val="3570862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Moneyness</a:t>
                </a:r>
              </a:p>
            </c:rich>
          </c:tx>
          <c:layout>
            <c:manualLayout>
              <c:xMode val="factor"/>
              <c:yMode val="factor"/>
              <c:x val="0.001"/>
              <c:y val="-0.002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52942134"/>
        <c:crosses val="autoZero"/>
        <c:auto val="1"/>
        <c:lblOffset val="100"/>
        <c:tickLblSkip val="1"/>
        <c:noMultiLvlLbl val="0"/>
      </c:catAx>
      <c:valAx>
        <c:axId val="529421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Relative Vol</a:t>
                </a:r>
              </a:p>
            </c:rich>
          </c:tx>
          <c:layout>
            <c:manualLayout>
              <c:xMode val="factor"/>
              <c:yMode val="factor"/>
              <c:x val="-0.0052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708621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7625"/>
          <c:y val="0.18775"/>
          <c:w val="0.20825"/>
          <c:h val="0.37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Relationship Id="rId3" Type="http://schemas.openxmlformats.org/officeDocument/2006/relationships/chart" Target="/xl/charts/chart1.xml" /><Relationship Id="rId4" Type="http://schemas.openxmlformats.org/officeDocument/2006/relationships/chart" Target="/xl/charts/chart2.xml" /><Relationship Id="rId5" Type="http://schemas.openxmlformats.org/officeDocument/2006/relationships/chart" Target="/xl/charts/chart3.xml" /><Relationship Id="rId6" Type="http://schemas.openxmlformats.org/officeDocument/2006/relationships/chart" Target="/xl/charts/chart4.xml" /><Relationship Id="rId7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142875</xdr:rowOff>
    </xdr:from>
    <xdr:to>
      <xdr:col>3</xdr:col>
      <xdr:colOff>57150</xdr:colOff>
      <xdr:row>4</xdr:row>
      <xdr:rowOff>85725</xdr:rowOff>
    </xdr:to>
    <xdr:pic>
      <xdr:nvPicPr>
        <xdr:cNvPr id="1" name="Picture 2" descr="SafexNew logocmy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04800"/>
          <a:ext cx="286702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333375</xdr:colOff>
      <xdr:row>1</xdr:row>
      <xdr:rowOff>38100</xdr:rowOff>
    </xdr:from>
    <xdr:to>
      <xdr:col>7</xdr:col>
      <xdr:colOff>381000</xdr:colOff>
      <xdr:row>8</xdr:row>
      <xdr:rowOff>76200</xdr:rowOff>
    </xdr:to>
    <xdr:pic>
      <xdr:nvPicPr>
        <xdr:cNvPr id="2" name="Picture 16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10050" y="200025"/>
          <a:ext cx="22955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381000</xdr:colOff>
      <xdr:row>0</xdr:row>
      <xdr:rowOff>142875</xdr:rowOff>
    </xdr:from>
    <xdr:to>
      <xdr:col>18</xdr:col>
      <xdr:colOff>295275</xdr:colOff>
      <xdr:row>23</xdr:row>
      <xdr:rowOff>47625</xdr:rowOff>
    </xdr:to>
    <xdr:graphicFrame>
      <xdr:nvGraphicFramePr>
        <xdr:cNvPr id="3" name="Chart 26"/>
        <xdr:cNvGraphicFramePr/>
      </xdr:nvGraphicFramePr>
      <xdr:xfrm>
        <a:off x="7115175" y="142875"/>
        <a:ext cx="5610225" cy="36290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211</xdr:col>
      <xdr:colOff>219075</xdr:colOff>
      <xdr:row>23</xdr:row>
      <xdr:rowOff>142875</xdr:rowOff>
    </xdr:from>
    <xdr:to>
      <xdr:col>221</xdr:col>
      <xdr:colOff>504825</xdr:colOff>
      <xdr:row>45</xdr:row>
      <xdr:rowOff>66675</xdr:rowOff>
    </xdr:to>
    <xdr:graphicFrame>
      <xdr:nvGraphicFramePr>
        <xdr:cNvPr id="4" name="Chart 95"/>
        <xdr:cNvGraphicFramePr/>
      </xdr:nvGraphicFramePr>
      <xdr:xfrm>
        <a:off x="119100600" y="3867150"/>
        <a:ext cx="5619750" cy="36195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222</xdr:col>
      <xdr:colOff>276225</xdr:colOff>
      <xdr:row>1</xdr:row>
      <xdr:rowOff>38100</xdr:rowOff>
    </xdr:from>
    <xdr:to>
      <xdr:col>233</xdr:col>
      <xdr:colOff>28575</xdr:colOff>
      <xdr:row>23</xdr:row>
      <xdr:rowOff>114300</xdr:rowOff>
    </xdr:to>
    <xdr:graphicFrame>
      <xdr:nvGraphicFramePr>
        <xdr:cNvPr id="5" name="Chart 96"/>
        <xdr:cNvGraphicFramePr/>
      </xdr:nvGraphicFramePr>
      <xdr:xfrm>
        <a:off x="125025150" y="200025"/>
        <a:ext cx="5619750" cy="36385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222</xdr:col>
      <xdr:colOff>266700</xdr:colOff>
      <xdr:row>24</xdr:row>
      <xdr:rowOff>0</xdr:rowOff>
    </xdr:from>
    <xdr:to>
      <xdr:col>233</xdr:col>
      <xdr:colOff>28575</xdr:colOff>
      <xdr:row>45</xdr:row>
      <xdr:rowOff>104775</xdr:rowOff>
    </xdr:to>
    <xdr:graphicFrame>
      <xdr:nvGraphicFramePr>
        <xdr:cNvPr id="6" name="Chart 99"/>
        <xdr:cNvGraphicFramePr/>
      </xdr:nvGraphicFramePr>
      <xdr:xfrm>
        <a:off x="125015625" y="3895725"/>
        <a:ext cx="5629275" cy="3629025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211</xdr:col>
      <xdr:colOff>190500</xdr:colOff>
      <xdr:row>1</xdr:row>
      <xdr:rowOff>9525</xdr:rowOff>
    </xdr:from>
    <xdr:to>
      <xdr:col>221</xdr:col>
      <xdr:colOff>476250</xdr:colOff>
      <xdr:row>23</xdr:row>
      <xdr:rowOff>85725</xdr:rowOff>
    </xdr:to>
    <xdr:graphicFrame>
      <xdr:nvGraphicFramePr>
        <xdr:cNvPr id="7" name="Chart 100"/>
        <xdr:cNvGraphicFramePr/>
      </xdr:nvGraphicFramePr>
      <xdr:xfrm>
        <a:off x="119072025" y="171450"/>
        <a:ext cx="5619750" cy="363855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IV261"/>
  <sheetViews>
    <sheetView showGridLines="0" tabSelected="1" zoomScalePageLayoutView="0" workbookViewId="0" topLeftCell="A1">
      <selection activeCell="D236" sqref="D236"/>
    </sheetView>
  </sheetViews>
  <sheetFormatPr defaultColWidth="9.33203125" defaultRowHeight="12.75"/>
  <cols>
    <col min="1" max="1" width="20" style="6" customWidth="1"/>
    <col min="2" max="2" width="15.66015625" style="6" bestFit="1" customWidth="1"/>
    <col min="3" max="3" width="13.5" style="6" bestFit="1" customWidth="1"/>
    <col min="4" max="5" width="9.33203125" style="6" customWidth="1"/>
    <col min="6" max="6" width="14.83203125" style="6" bestFit="1" customWidth="1"/>
    <col min="7" max="7" width="24.5" style="6" bestFit="1" customWidth="1"/>
    <col min="8" max="8" width="10.66015625" style="6" customWidth="1"/>
    <col min="9" max="9" width="9.33203125" style="6" customWidth="1"/>
    <col min="10" max="10" width="15.66015625" style="6" bestFit="1" customWidth="1"/>
    <col min="11" max="18" width="9.33203125" style="6" customWidth="1"/>
    <col min="19" max="19" width="34.33203125" style="6" customWidth="1"/>
    <col min="20" max="20" width="13" style="6" bestFit="1" customWidth="1"/>
    <col min="21" max="21" width="9.33203125" style="6" customWidth="1"/>
    <col min="22" max="22" width="11.16015625" style="6" customWidth="1"/>
    <col min="23" max="23" width="13.5" style="6" bestFit="1" customWidth="1"/>
    <col min="24" max="24" width="13" style="6" bestFit="1" customWidth="1"/>
    <col min="25" max="25" width="14.83203125" style="6" bestFit="1" customWidth="1"/>
    <col min="26" max="26" width="12.33203125" style="6" bestFit="1" customWidth="1"/>
    <col min="27" max="27" width="9.33203125" style="6" customWidth="1"/>
    <col min="28" max="28" width="21" style="6" customWidth="1"/>
    <col min="29" max="29" width="13" style="6" bestFit="1" customWidth="1"/>
    <col min="30" max="30" width="8.5" style="6" bestFit="1" customWidth="1"/>
    <col min="31" max="16384" width="9.33203125" style="6" customWidth="1"/>
  </cols>
  <sheetData>
    <row r="6" spans="1:3" ht="12.75">
      <c r="A6" s="4"/>
      <c r="B6" s="4"/>
      <c r="C6" s="5"/>
    </row>
    <row r="7" spans="1:2" ht="12.75">
      <c r="A7" s="7" t="s">
        <v>12</v>
      </c>
      <c r="B7" s="7"/>
    </row>
    <row r="8" spans="1:2" ht="12.75">
      <c r="A8" s="7" t="s">
        <v>11</v>
      </c>
      <c r="B8" s="7"/>
    </row>
    <row r="9" spans="1:2" ht="12.75">
      <c r="A9" s="7" t="s">
        <v>13</v>
      </c>
      <c r="B9" s="7"/>
    </row>
    <row r="10" ht="12.75">
      <c r="G10" s="1" t="s">
        <v>15</v>
      </c>
    </row>
    <row r="11" ht="12.75">
      <c r="G11" s="2" t="s">
        <v>16</v>
      </c>
    </row>
    <row r="12" ht="12.75">
      <c r="G12" s="8"/>
    </row>
    <row r="13" ht="12.75">
      <c r="G13" s="3" t="s">
        <v>17</v>
      </c>
    </row>
    <row r="14" ht="12.75">
      <c r="G14" s="3" t="s">
        <v>18</v>
      </c>
    </row>
    <row r="15" ht="12.75">
      <c r="G15" s="3" t="s">
        <v>19</v>
      </c>
    </row>
    <row r="16" ht="12.75">
      <c r="G16" s="3" t="s">
        <v>20</v>
      </c>
    </row>
    <row r="17" ht="12.75">
      <c r="G17" s="3" t="s">
        <v>21</v>
      </c>
    </row>
    <row r="18" spans="5:7" ht="12.75">
      <c r="E18" s="6" t="s">
        <v>23</v>
      </c>
      <c r="G18" s="3" t="s">
        <v>22</v>
      </c>
    </row>
    <row r="20" ht="12.75">
      <c r="A20" s="9" t="s">
        <v>49</v>
      </c>
    </row>
    <row r="21" ht="12.75">
      <c r="A21" s="5"/>
    </row>
    <row r="22" ht="12.75">
      <c r="A22" s="5" t="s">
        <v>48</v>
      </c>
    </row>
    <row r="23" spans="1:7" ht="12.75">
      <c r="A23" s="5" t="s">
        <v>50</v>
      </c>
      <c r="G23" s="10"/>
    </row>
    <row r="24" spans="1:11" ht="13.5" thickBot="1">
      <c r="A24" s="11"/>
      <c r="B24" s="12"/>
      <c r="C24" s="11"/>
      <c r="D24" s="13"/>
      <c r="E24" s="14"/>
      <c r="F24" s="15"/>
      <c r="K24" s="16"/>
    </row>
    <row r="25" spans="1:30" ht="13.5" thickBot="1">
      <c r="A25" s="17" t="s">
        <v>1</v>
      </c>
      <c r="B25" s="18" t="str">
        <f>$A$20</f>
        <v>26-Jan-2010</v>
      </c>
      <c r="C25" s="19"/>
      <c r="D25" s="20"/>
      <c r="J25" s="45" t="s">
        <v>51</v>
      </c>
      <c r="K25" s="46"/>
      <c r="L25"/>
      <c r="M25"/>
      <c r="N25"/>
      <c r="O25"/>
      <c r="P25"/>
      <c r="Q25"/>
      <c r="R25"/>
      <c r="S25" s="47" t="s">
        <v>41</v>
      </c>
      <c r="T25" s="48"/>
      <c r="U25"/>
      <c r="V25" s="49" t="s">
        <v>40</v>
      </c>
      <c r="W25" s="50"/>
      <c r="X25" s="50"/>
      <c r="Y25" s="50"/>
      <c r="Z25" s="51"/>
      <c r="AB25" s="49" t="s">
        <v>39</v>
      </c>
      <c r="AC25" s="50"/>
      <c r="AD25" s="51"/>
    </row>
    <row r="26" spans="1:30" ht="13.5" thickBot="1">
      <c r="A26" s="21" t="s">
        <v>0</v>
      </c>
      <c r="B26" s="22" t="s">
        <v>2</v>
      </c>
      <c r="C26" s="23"/>
      <c r="D26" s="24"/>
      <c r="J26" s="122" t="s">
        <v>0</v>
      </c>
      <c r="K26" s="123"/>
      <c r="L26" s="52" t="s">
        <v>26</v>
      </c>
      <c r="M26" s="52" t="s">
        <v>27</v>
      </c>
      <c r="N26" s="52" t="s">
        <v>28</v>
      </c>
      <c r="O26" s="52" t="s">
        <v>29</v>
      </c>
      <c r="P26" s="53" t="s">
        <v>30</v>
      </c>
      <c r="Q26" s="54" t="s">
        <v>31</v>
      </c>
      <c r="R26"/>
      <c r="S26" s="55" t="s">
        <v>32</v>
      </c>
      <c r="T26" s="56" t="s">
        <v>33</v>
      </c>
      <c r="U26"/>
      <c r="V26" s="73"/>
      <c r="W26" s="14"/>
      <c r="X26" s="95" t="str">
        <f>A20</f>
        <v>26-Jan-2010</v>
      </c>
      <c r="Y26" s="11"/>
      <c r="Z26" s="74"/>
      <c r="AB26" s="57" t="s">
        <v>34</v>
      </c>
      <c r="AC26" s="95" t="str">
        <f>A20</f>
        <v>26-Jan-2010</v>
      </c>
      <c r="AD26" s="58"/>
    </row>
    <row r="27" spans="1:30" ht="13.5" thickBot="1">
      <c r="A27" s="25" t="s">
        <v>4</v>
      </c>
      <c r="B27" s="26">
        <v>40255</v>
      </c>
      <c r="C27" s="23"/>
      <c r="D27" s="27"/>
      <c r="F27" s="28" t="s">
        <v>24</v>
      </c>
      <c r="G27" s="29" t="s">
        <v>25</v>
      </c>
      <c r="J27" s="126" t="s">
        <v>2</v>
      </c>
      <c r="K27" s="127"/>
      <c r="L27" s="87"/>
      <c r="M27" s="86"/>
      <c r="N27" s="59"/>
      <c r="O27" s="59"/>
      <c r="P27" s="71"/>
      <c r="Q27" s="60"/>
      <c r="R27"/>
      <c r="S27" s="61">
        <v>40190</v>
      </c>
      <c r="T27" s="94" t="str">
        <f>A20</f>
        <v>26-Jan-2010</v>
      </c>
      <c r="U27"/>
      <c r="V27" s="75" t="s">
        <v>43</v>
      </c>
      <c r="W27" s="76" t="s">
        <v>42</v>
      </c>
      <c r="X27" s="76" t="s">
        <v>44</v>
      </c>
      <c r="Y27" s="76" t="s">
        <v>38</v>
      </c>
      <c r="Z27" s="58"/>
      <c r="AB27" s="62" t="s">
        <v>35</v>
      </c>
      <c r="AC27" s="63" t="s">
        <v>36</v>
      </c>
      <c r="AD27" s="64" t="s">
        <v>37</v>
      </c>
    </row>
    <row r="28" spans="1:256" ht="12.75">
      <c r="A28" s="30" t="s">
        <v>3</v>
      </c>
      <c r="B28" s="72">
        <v>17200</v>
      </c>
      <c r="C28" s="22" t="s">
        <v>14</v>
      </c>
      <c r="D28" s="31">
        <v>32.47</v>
      </c>
      <c r="F28" s="32">
        <v>0.7006109979633401</v>
      </c>
      <c r="G28" s="33">
        <v>9.97</v>
      </c>
      <c r="J28" s="124">
        <v>40255</v>
      </c>
      <c r="K28" s="125"/>
      <c r="L28" s="88">
        <v>24453</v>
      </c>
      <c r="M28" s="69">
        <v>24553</v>
      </c>
      <c r="N28" s="65">
        <v>24560</v>
      </c>
      <c r="O28" s="65">
        <v>24557</v>
      </c>
      <c r="P28" s="70">
        <v>22.5</v>
      </c>
      <c r="Q28" s="66">
        <v>22.5</v>
      </c>
      <c r="R28" s="96"/>
      <c r="S28" s="105">
        <v>0.22056717013533433</v>
      </c>
      <c r="T28" s="107">
        <v>0.2169939424442153</v>
      </c>
      <c r="U28" s="67"/>
      <c r="V28" s="90">
        <v>-0.4211740929423807</v>
      </c>
      <c r="W28" s="79">
        <v>0.05176664841894547</v>
      </c>
      <c r="X28" s="79">
        <v>0.621186312535356</v>
      </c>
      <c r="Y28" s="109" t="s">
        <v>45</v>
      </c>
      <c r="Z28" s="110">
        <v>-0.017829184088044174</v>
      </c>
      <c r="AB28" s="119">
        <v>0.8</v>
      </c>
      <c r="AC28" s="120">
        <v>-0.9899999999972979</v>
      </c>
      <c r="AD28" s="121">
        <v>0.5389377598011978</v>
      </c>
      <c r="IU28" s="97">
        <f aca="true" t="shared" si="0" ref="IU28:IU36">D28-$D$32</f>
        <v>9.969999999999999</v>
      </c>
      <c r="IV28" s="6" t="b">
        <f>IU28=G28</f>
        <v>1</v>
      </c>
    </row>
    <row r="29" spans="1:256" ht="12.75">
      <c r="A29" s="30" t="s">
        <v>5</v>
      </c>
      <c r="B29" s="22">
        <v>19650</v>
      </c>
      <c r="C29" s="22" t="s">
        <v>14</v>
      </c>
      <c r="D29" s="31">
        <v>29.05</v>
      </c>
      <c r="F29" s="34">
        <v>0.8004073319755601</v>
      </c>
      <c r="G29" s="35">
        <v>6.55</v>
      </c>
      <c r="J29" s="124">
        <v>40346</v>
      </c>
      <c r="K29" s="125"/>
      <c r="L29" s="88">
        <v>24453</v>
      </c>
      <c r="M29" s="69">
        <v>24823</v>
      </c>
      <c r="N29" s="65">
        <v>24859</v>
      </c>
      <c r="O29" s="65">
        <v>24841</v>
      </c>
      <c r="P29" s="70">
        <v>22.75</v>
      </c>
      <c r="Q29" s="66">
        <v>22.75</v>
      </c>
      <c r="R29" s="96"/>
      <c r="S29" s="105">
        <v>0.21999532152350781</v>
      </c>
      <c r="T29" s="107">
        <v>0.22094315627881786</v>
      </c>
      <c r="U29" s="67">
        <f>P29/100-T29</f>
        <v>0.006556843721182148</v>
      </c>
      <c r="V29" s="90">
        <v>-0.5039222875518923</v>
      </c>
      <c r="W29" s="79">
        <v>0.09187304502874087</v>
      </c>
      <c r="X29" s="79">
        <v>0.6408509519375453</v>
      </c>
      <c r="Y29" s="109" t="s">
        <v>46</v>
      </c>
      <c r="Z29" s="110">
        <v>0.21492915977786162</v>
      </c>
      <c r="AB29" s="68">
        <v>0.8</v>
      </c>
      <c r="AC29" s="77">
        <v>-0.9899999999999294</v>
      </c>
      <c r="AD29" s="78">
        <v>0.5745462834992074</v>
      </c>
      <c r="IU29" s="98">
        <f t="shared" si="0"/>
        <v>6.550000000000001</v>
      </c>
      <c r="IV29" s="6" t="b">
        <f aca="true" t="shared" si="1" ref="IV29:IV87">IU29=G29</f>
        <v>1</v>
      </c>
    </row>
    <row r="30" spans="1:256" ht="12.75">
      <c r="A30" s="30" t="s">
        <v>5</v>
      </c>
      <c r="B30" s="22">
        <v>22100</v>
      </c>
      <c r="C30" s="22" t="s">
        <v>14</v>
      </c>
      <c r="D30" s="31">
        <v>25.72</v>
      </c>
      <c r="F30" s="34">
        <v>0.90020366598778</v>
      </c>
      <c r="G30" s="35">
        <v>3.22</v>
      </c>
      <c r="J30" s="124">
        <v>40437</v>
      </c>
      <c r="K30" s="125"/>
      <c r="L30" s="88">
        <v>24453</v>
      </c>
      <c r="M30" s="69">
        <v>25870</v>
      </c>
      <c r="N30" s="65">
        <v>25870</v>
      </c>
      <c r="O30" s="65">
        <v>24967</v>
      </c>
      <c r="P30" s="70">
        <v>23</v>
      </c>
      <c r="Q30" s="66">
        <v>23</v>
      </c>
      <c r="R30"/>
      <c r="S30" s="105">
        <v>0.21969423197132187</v>
      </c>
      <c r="T30" s="107">
        <v>0.22289167941982288</v>
      </c>
      <c r="U30" s="67">
        <f>P30/100-T30</f>
        <v>0.00710832058017713</v>
      </c>
      <c r="V30" s="90">
        <v>-0.549906009755542</v>
      </c>
      <c r="W30" s="79">
        <v>0.12147186564078491</v>
      </c>
      <c r="X30" s="79">
        <v>0.6506483576551889</v>
      </c>
      <c r="Y30" s="85"/>
      <c r="Z30" s="58"/>
      <c r="AB30" s="68">
        <v>0.8</v>
      </c>
      <c r="AC30" s="77">
        <v>-0.9899999999816909</v>
      </c>
      <c r="AD30" s="78">
        <v>0.5813313293724702</v>
      </c>
      <c r="IU30" s="98">
        <f t="shared" si="0"/>
        <v>3.219999999999999</v>
      </c>
      <c r="IV30" s="6" t="b">
        <f t="shared" si="1"/>
        <v>1</v>
      </c>
    </row>
    <row r="31" spans="1:256" ht="12.75">
      <c r="A31" s="30" t="s">
        <v>5</v>
      </c>
      <c r="B31" s="22">
        <v>23350</v>
      </c>
      <c r="C31" s="22" t="s">
        <v>14</v>
      </c>
      <c r="D31" s="31">
        <v>24.06</v>
      </c>
      <c r="F31" s="34">
        <v>0.9511201629327902</v>
      </c>
      <c r="G31" s="35">
        <v>1.56</v>
      </c>
      <c r="J31" s="124">
        <v>40527</v>
      </c>
      <c r="K31" s="125"/>
      <c r="L31" s="88">
        <v>24453</v>
      </c>
      <c r="M31" s="69">
        <v>25772</v>
      </c>
      <c r="N31" s="65">
        <v>25832</v>
      </c>
      <c r="O31" s="65">
        <v>25363</v>
      </c>
      <c r="P31" s="70">
        <v>23</v>
      </c>
      <c r="Q31" s="66">
        <v>23</v>
      </c>
      <c r="R31"/>
      <c r="S31" s="105">
        <v>0.21949055972249296</v>
      </c>
      <c r="T31" s="107">
        <v>0.2241886593949816</v>
      </c>
      <c r="U31" s="67">
        <f>P31/100-T31</f>
        <v>0.005811340605018422</v>
      </c>
      <c r="V31" s="90">
        <v>-0.5825708801623908</v>
      </c>
      <c r="W31" s="79">
        <v>0.1460901883742969</v>
      </c>
      <c r="X31" s="79">
        <v>0.6572044099556038</v>
      </c>
      <c r="Y31" s="85"/>
      <c r="Z31" s="58"/>
      <c r="AB31" s="68">
        <v>0.8</v>
      </c>
      <c r="AC31" s="77">
        <v>-0.9834741097963442</v>
      </c>
      <c r="AD31" s="78">
        <v>0.5915367600811015</v>
      </c>
      <c r="IU31" s="98">
        <f t="shared" si="0"/>
        <v>1.5599999999999987</v>
      </c>
      <c r="IV31" s="6" t="b">
        <f t="shared" si="1"/>
        <v>1</v>
      </c>
    </row>
    <row r="32" spans="1:256" ht="12.75">
      <c r="A32" s="30" t="s">
        <v>5</v>
      </c>
      <c r="B32" s="22">
        <v>24550</v>
      </c>
      <c r="C32" s="22" t="s">
        <v>14</v>
      </c>
      <c r="D32" s="31">
        <v>22.5</v>
      </c>
      <c r="F32" s="34">
        <v>1</v>
      </c>
      <c r="G32" s="35">
        <v>0</v>
      </c>
      <c r="J32" s="124">
        <v>40619</v>
      </c>
      <c r="K32" s="125"/>
      <c r="L32" s="88">
        <v>24453</v>
      </c>
      <c r="M32" s="69">
        <v>26030</v>
      </c>
      <c r="N32" s="65">
        <v>26090</v>
      </c>
      <c r="O32" s="65">
        <v>25671</v>
      </c>
      <c r="P32" s="70">
        <v>23.25</v>
      </c>
      <c r="Q32" s="66">
        <v>23.25</v>
      </c>
      <c r="R32"/>
      <c r="S32" s="105">
        <v>0.21933232716124107</v>
      </c>
      <c r="T32" s="107">
        <v>0.22518993106662683</v>
      </c>
      <c r="U32" s="67">
        <f>P32/100-T32</f>
        <v>0.007310068933373187</v>
      </c>
      <c r="V32" s="90">
        <v>-0.6089707364332319</v>
      </c>
      <c r="W32" s="79">
        <v>0.1683359780390028</v>
      </c>
      <c r="X32" s="79">
        <v>0.6622846260241171</v>
      </c>
      <c r="Y32" s="85"/>
      <c r="Z32" s="58"/>
      <c r="AB32" s="68">
        <v>0.8</v>
      </c>
      <c r="AC32" s="77">
        <v>-0.9595986504182605</v>
      </c>
      <c r="AD32" s="78">
        <v>0.6039526857260031</v>
      </c>
      <c r="IU32" s="98">
        <f t="shared" si="0"/>
        <v>0</v>
      </c>
      <c r="IV32" s="6" t="b">
        <f t="shared" si="1"/>
        <v>1</v>
      </c>
    </row>
    <row r="33" spans="1:256" ht="12.75">
      <c r="A33" s="30" t="s">
        <v>5</v>
      </c>
      <c r="B33" s="22">
        <v>25800</v>
      </c>
      <c r="C33" s="22" t="s">
        <v>14</v>
      </c>
      <c r="D33" s="31">
        <v>20.9</v>
      </c>
      <c r="F33" s="34">
        <v>1.0509164969450102</v>
      </c>
      <c r="G33" s="35">
        <v>-1.6</v>
      </c>
      <c r="J33" s="124">
        <v>40709</v>
      </c>
      <c r="K33" s="125"/>
      <c r="L33" s="89">
        <v>24453</v>
      </c>
      <c r="M33" s="81">
        <v>26470</v>
      </c>
      <c r="N33" s="82">
        <v>26530</v>
      </c>
      <c r="O33" s="82">
        <v>26007</v>
      </c>
      <c r="P33" s="83">
        <v>23.5</v>
      </c>
      <c r="Q33" s="84">
        <v>23.5</v>
      </c>
      <c r="R33"/>
      <c r="S33" s="105">
        <v>0.2192074963277399</v>
      </c>
      <c r="T33" s="107">
        <v>0.22597763970511794</v>
      </c>
      <c r="U33" s="67">
        <f>P33/100-T33</f>
        <v>0.009022360294882042</v>
      </c>
      <c r="V33" s="90">
        <v>-0.6304906582355518</v>
      </c>
      <c r="W33" s="79">
        <v>0.18810980072524935</v>
      </c>
      <c r="X33" s="79">
        <v>0.6662928503129407</v>
      </c>
      <c r="Y33" s="85"/>
      <c r="Z33" s="58"/>
      <c r="AB33" s="68">
        <v>0.8</v>
      </c>
      <c r="AC33" s="77">
        <v>-0.9218475566013123</v>
      </c>
      <c r="AD33" s="78">
        <v>0.6124783048196698</v>
      </c>
      <c r="IU33" s="98">
        <f t="shared" si="0"/>
        <v>-1.6000000000000014</v>
      </c>
      <c r="IV33" s="6" t="b">
        <f t="shared" si="1"/>
        <v>1</v>
      </c>
    </row>
    <row r="34" spans="1:256" ht="12.75">
      <c r="A34" s="30" t="s">
        <v>5</v>
      </c>
      <c r="B34" s="22">
        <v>27000</v>
      </c>
      <c r="C34" s="22" t="s">
        <v>14</v>
      </c>
      <c r="D34" s="31">
        <v>19.38</v>
      </c>
      <c r="F34" s="34">
        <v>1.0997963340122199</v>
      </c>
      <c r="G34" s="35">
        <v>-3.12</v>
      </c>
      <c r="J34" s="124">
        <v>40892</v>
      </c>
      <c r="K34" s="125"/>
      <c r="L34" s="88">
        <v>24453</v>
      </c>
      <c r="M34" s="69">
        <v>26722</v>
      </c>
      <c r="N34" s="65">
        <v>26782</v>
      </c>
      <c r="O34" s="65">
        <v>26663</v>
      </c>
      <c r="P34" s="70">
        <v>24</v>
      </c>
      <c r="Q34" s="66">
        <v>24</v>
      </c>
      <c r="R34"/>
      <c r="S34" s="105">
        <v>0.21900958227970563</v>
      </c>
      <c r="T34" s="107">
        <v>0.22722483871296834</v>
      </c>
      <c r="U34" s="67"/>
      <c r="V34" s="90">
        <v>-0.6659652209522747</v>
      </c>
      <c r="W34" s="79">
        <v>0.2240987813739096</v>
      </c>
      <c r="X34" s="79">
        <v>0.6726599970706498</v>
      </c>
      <c r="Y34" s="85"/>
      <c r="Z34" s="58"/>
      <c r="AB34" s="113">
        <v>0.8</v>
      </c>
      <c r="AC34" s="114">
        <v>-0.8722279795346466</v>
      </c>
      <c r="AD34" s="115">
        <v>0.6251657306832162</v>
      </c>
      <c r="IU34" s="98">
        <f t="shared" si="0"/>
        <v>-3.120000000000001</v>
      </c>
      <c r="IV34" s="6" t="b">
        <f t="shared" si="1"/>
        <v>1</v>
      </c>
    </row>
    <row r="35" spans="1:256" ht="12.75">
      <c r="A35" s="30" t="s">
        <v>5</v>
      </c>
      <c r="B35" s="22">
        <v>29450</v>
      </c>
      <c r="C35" s="22" t="s">
        <v>14</v>
      </c>
      <c r="D35" s="31">
        <v>16.37</v>
      </c>
      <c r="F35" s="34">
        <v>1.19959266802444</v>
      </c>
      <c r="G35" s="35">
        <v>-6.13</v>
      </c>
      <c r="J35" s="124">
        <v>40983</v>
      </c>
      <c r="K35" s="125"/>
      <c r="L35" s="89">
        <v>24453</v>
      </c>
      <c r="M35" s="81">
        <v>27570</v>
      </c>
      <c r="N35" s="82">
        <v>27630</v>
      </c>
      <c r="O35" s="82">
        <v>27017</v>
      </c>
      <c r="P35" s="83">
        <v>24.25</v>
      </c>
      <c r="Q35" s="84">
        <v>24.25</v>
      </c>
      <c r="S35" s="105">
        <v>0.21892973522439096</v>
      </c>
      <c r="T35" s="107">
        <v>0.2277279611436991</v>
      </c>
      <c r="V35" s="90">
        <v>-0.6807766693057139</v>
      </c>
      <c r="W35" s="79">
        <v>0.24043146498191498</v>
      </c>
      <c r="X35" s="79">
        <v>0.6752357343159888</v>
      </c>
      <c r="Y35" s="85"/>
      <c r="Z35" s="58"/>
      <c r="AB35" s="68">
        <v>0.8</v>
      </c>
      <c r="AC35" s="77">
        <v>-0.872447852912636</v>
      </c>
      <c r="AD35" s="78">
        <v>0.6320584293823269</v>
      </c>
      <c r="IU35" s="98">
        <f t="shared" si="0"/>
        <v>-6.129999999999999</v>
      </c>
      <c r="IV35" s="6" t="b">
        <f t="shared" si="1"/>
        <v>1</v>
      </c>
    </row>
    <row r="36" spans="1:256" ht="13.5" thickBot="1">
      <c r="A36" s="30" t="s">
        <v>6</v>
      </c>
      <c r="B36" s="22">
        <v>31900</v>
      </c>
      <c r="C36" s="22" t="s">
        <v>14</v>
      </c>
      <c r="D36" s="31">
        <v>13.45</v>
      </c>
      <c r="F36" s="36">
        <v>1.2993890020366599</v>
      </c>
      <c r="G36" s="37">
        <v>-9.05</v>
      </c>
      <c r="J36" s="129">
        <v>41991</v>
      </c>
      <c r="K36" s="130"/>
      <c r="L36" s="100">
        <v>24453</v>
      </c>
      <c r="M36" s="101">
        <v>32157</v>
      </c>
      <c r="N36" s="102">
        <v>32357</v>
      </c>
      <c r="O36" s="102">
        <v>32257</v>
      </c>
      <c r="P36" s="103">
        <v>24.25</v>
      </c>
      <c r="Q36" s="104">
        <v>24.25</v>
      </c>
      <c r="S36" s="108"/>
      <c r="T36" s="106">
        <v>0.23112117139077146</v>
      </c>
      <c r="V36" s="91">
        <v>-0.6807766693057139</v>
      </c>
      <c r="W36" s="80">
        <v>0.24043146498191498</v>
      </c>
      <c r="X36" s="80">
        <v>0.6752357343159888</v>
      </c>
      <c r="Y36" s="111"/>
      <c r="Z36" s="112"/>
      <c r="AB36" s="116">
        <v>0.8</v>
      </c>
      <c r="AC36" s="117">
        <v>-0.872447852912636</v>
      </c>
      <c r="AD36" s="118">
        <v>0.6320584293823269</v>
      </c>
      <c r="IU36" s="99">
        <f t="shared" si="0"/>
        <v>-9.05</v>
      </c>
      <c r="IV36" s="6" t="b">
        <f t="shared" si="1"/>
        <v>1</v>
      </c>
    </row>
    <row r="37" spans="1:255" ht="13.5" thickBot="1">
      <c r="A37" s="25" t="s">
        <v>7</v>
      </c>
      <c r="B37" s="22">
        <f>B32</f>
        <v>24550</v>
      </c>
      <c r="C37" s="23"/>
      <c r="D37" s="38"/>
      <c r="G37" s="44">
        <f>G28-G36</f>
        <v>19.020000000000003</v>
      </c>
      <c r="J37"/>
      <c r="IU37" s="99"/>
    </row>
    <row r="38" spans="1:255" ht="13.5" thickBot="1">
      <c r="A38" s="25" t="s">
        <v>8</v>
      </c>
      <c r="B38" s="39">
        <f>D32</f>
        <v>22.5</v>
      </c>
      <c r="C38" s="23"/>
      <c r="D38" s="38"/>
      <c r="J38" s="126" t="s">
        <v>47</v>
      </c>
      <c r="K38" s="128"/>
      <c r="L38" s="52" t="s">
        <v>26</v>
      </c>
      <c r="M38" s="52" t="s">
        <v>27</v>
      </c>
      <c r="N38" s="52" t="s">
        <v>28</v>
      </c>
      <c r="O38" s="52" t="s">
        <v>29</v>
      </c>
      <c r="P38" s="53" t="s">
        <v>30</v>
      </c>
      <c r="Q38" s="54" t="s">
        <v>31</v>
      </c>
      <c r="IU38" s="99"/>
    </row>
    <row r="39" spans="1:255" ht="13.5" thickBot="1">
      <c r="A39" s="25" t="s">
        <v>9</v>
      </c>
      <c r="B39" s="39">
        <v>65</v>
      </c>
      <c r="C39" s="23"/>
      <c r="D39" s="38"/>
      <c r="J39" s="93">
        <v>40255</v>
      </c>
      <c r="K39" s="92"/>
      <c r="L39" s="65">
        <v>5141</v>
      </c>
      <c r="M39" s="65">
        <v>5170</v>
      </c>
      <c r="N39" s="65">
        <v>5170</v>
      </c>
      <c r="O39" s="65">
        <v>5170</v>
      </c>
      <c r="P39" s="70">
        <v>21.5</v>
      </c>
      <c r="Q39" s="66">
        <v>21.5</v>
      </c>
      <c r="IU39" s="99"/>
    </row>
    <row r="40" spans="1:255" ht="13.5" thickBot="1">
      <c r="A40" s="40" t="s">
        <v>10</v>
      </c>
      <c r="B40" s="41">
        <v>5</v>
      </c>
      <c r="C40" s="42"/>
      <c r="D40" s="43"/>
      <c r="J40" s="93">
        <v>40346</v>
      </c>
      <c r="K40" s="92"/>
      <c r="L40" s="65">
        <v>5141</v>
      </c>
      <c r="M40" s="65">
        <v>5210</v>
      </c>
      <c r="N40" s="65">
        <v>5210</v>
      </c>
      <c r="O40" s="65">
        <v>5210</v>
      </c>
      <c r="P40" s="70">
        <v>21.75</v>
      </c>
      <c r="Q40" s="66">
        <v>22</v>
      </c>
      <c r="IU40" s="99"/>
    </row>
    <row r="41" spans="1:255" ht="13.5" thickBot="1">
      <c r="A41" s="11"/>
      <c r="B41" s="12"/>
      <c r="C41" s="11"/>
      <c r="D41" s="13"/>
      <c r="J41" s="93">
        <v>40437</v>
      </c>
      <c r="K41" s="92"/>
      <c r="L41" s="65">
        <v>5141</v>
      </c>
      <c r="M41" s="65">
        <v>5236</v>
      </c>
      <c r="N41" s="65">
        <v>5236</v>
      </c>
      <c r="O41" s="65">
        <v>5236</v>
      </c>
      <c r="P41" s="70">
        <v>22</v>
      </c>
      <c r="Q41" s="66">
        <v>22</v>
      </c>
      <c r="IU41" s="99"/>
    </row>
    <row r="42" spans="1:255" ht="13.5" thickBot="1">
      <c r="A42" s="17" t="s">
        <v>1</v>
      </c>
      <c r="B42" s="18" t="str">
        <f>$A$20</f>
        <v>26-Jan-2010</v>
      </c>
      <c r="C42" s="19"/>
      <c r="D42" s="20"/>
      <c r="J42" s="93">
        <v>40527</v>
      </c>
      <c r="K42" s="92"/>
      <c r="L42" s="65">
        <v>5141</v>
      </c>
      <c r="M42" s="65">
        <v>5299</v>
      </c>
      <c r="N42" s="65">
        <v>5299</v>
      </c>
      <c r="O42" s="65">
        <v>5299</v>
      </c>
      <c r="P42" s="70">
        <v>22</v>
      </c>
      <c r="Q42" s="66">
        <v>22</v>
      </c>
      <c r="IU42" s="99"/>
    </row>
    <row r="43" spans="1:255" ht="13.5" thickBot="1">
      <c r="A43" s="21" t="s">
        <v>0</v>
      </c>
      <c r="B43" s="22" t="s">
        <v>2</v>
      </c>
      <c r="C43" s="23"/>
      <c r="D43" s="24"/>
      <c r="J43" s="93">
        <v>40619</v>
      </c>
      <c r="K43" s="92"/>
      <c r="L43" s="65">
        <v>5141</v>
      </c>
      <c r="M43" s="65">
        <v>5361</v>
      </c>
      <c r="N43" s="65">
        <v>5361</v>
      </c>
      <c r="O43" s="65">
        <v>5361</v>
      </c>
      <c r="P43" s="70">
        <v>22.25</v>
      </c>
      <c r="Q43" s="66">
        <v>22</v>
      </c>
      <c r="IU43" s="99"/>
    </row>
    <row r="44" spans="1:255" ht="13.5" thickBot="1">
      <c r="A44" s="25" t="s">
        <v>4</v>
      </c>
      <c r="B44" s="26">
        <v>40346</v>
      </c>
      <c r="C44" s="23"/>
      <c r="D44" s="27"/>
      <c r="F44" s="28" t="s">
        <v>24</v>
      </c>
      <c r="G44" s="29" t="s">
        <v>25</v>
      </c>
      <c r="IU44" s="99"/>
    </row>
    <row r="45" spans="1:256" ht="13.5" thickBot="1">
      <c r="A45" s="30" t="s">
        <v>3</v>
      </c>
      <c r="B45" s="72">
        <v>17400</v>
      </c>
      <c r="C45" s="22" t="s">
        <v>14</v>
      </c>
      <c r="D45" s="31">
        <v>33.17</v>
      </c>
      <c r="F45" s="32">
        <v>0.7002012072434608</v>
      </c>
      <c r="G45" s="33">
        <v>10.42</v>
      </c>
      <c r="IU45" s="97">
        <f aca="true" t="shared" si="2" ref="IU45:IU53">D45-$D$49</f>
        <v>10.420000000000002</v>
      </c>
      <c r="IV45" s="6" t="b">
        <f t="shared" si="1"/>
        <v>1</v>
      </c>
    </row>
    <row r="46" spans="1:256" ht="13.5" thickBot="1">
      <c r="A46" s="30" t="s">
        <v>5</v>
      </c>
      <c r="B46" s="22">
        <v>19850</v>
      </c>
      <c r="C46" s="22" t="s">
        <v>14</v>
      </c>
      <c r="D46" s="31">
        <v>29.56</v>
      </c>
      <c r="F46" s="34">
        <v>0.7987927565392354</v>
      </c>
      <c r="G46" s="35">
        <v>6.81</v>
      </c>
      <c r="IU46" s="97">
        <f t="shared" si="2"/>
        <v>6.809999999999999</v>
      </c>
      <c r="IV46" s="6" t="b">
        <f t="shared" si="1"/>
        <v>1</v>
      </c>
    </row>
    <row r="47" spans="1:256" ht="13.5" thickBot="1">
      <c r="A47" s="30" t="s">
        <v>5</v>
      </c>
      <c r="B47" s="22">
        <v>22350</v>
      </c>
      <c r="C47" s="22" t="s">
        <v>14</v>
      </c>
      <c r="D47" s="31">
        <v>26.06</v>
      </c>
      <c r="F47" s="34">
        <v>0.8993963782696177</v>
      </c>
      <c r="G47" s="35">
        <v>3.31</v>
      </c>
      <c r="IU47" s="97">
        <f t="shared" si="2"/>
        <v>3.3099999999999987</v>
      </c>
      <c r="IV47" s="6" t="b">
        <f t="shared" si="1"/>
        <v>1</v>
      </c>
    </row>
    <row r="48" spans="1:256" ht="13.5" thickBot="1">
      <c r="A48" s="30" t="s">
        <v>5</v>
      </c>
      <c r="B48" s="22">
        <v>23600</v>
      </c>
      <c r="C48" s="22" t="s">
        <v>14</v>
      </c>
      <c r="D48" s="31">
        <v>24.38</v>
      </c>
      <c r="F48" s="34">
        <v>0.9496981891348089</v>
      </c>
      <c r="G48" s="35">
        <v>1.63</v>
      </c>
      <c r="IU48" s="97">
        <f t="shared" si="2"/>
        <v>1.629999999999999</v>
      </c>
      <c r="IV48" s="6" t="b">
        <f t="shared" si="1"/>
        <v>1</v>
      </c>
    </row>
    <row r="49" spans="1:256" ht="13.5" thickBot="1">
      <c r="A49" s="30" t="s">
        <v>5</v>
      </c>
      <c r="B49" s="22">
        <v>24850</v>
      </c>
      <c r="C49" s="22" t="s">
        <v>14</v>
      </c>
      <c r="D49" s="31">
        <v>22.75</v>
      </c>
      <c r="F49" s="34">
        <v>1</v>
      </c>
      <c r="G49" s="35">
        <v>0</v>
      </c>
      <c r="IU49" s="97">
        <f t="shared" si="2"/>
        <v>0</v>
      </c>
      <c r="IV49" s="6" t="b">
        <f t="shared" si="1"/>
        <v>1</v>
      </c>
    </row>
    <row r="50" spans="1:256" ht="13.5" thickBot="1">
      <c r="A50" s="30" t="s">
        <v>5</v>
      </c>
      <c r="B50" s="22">
        <v>26100</v>
      </c>
      <c r="C50" s="22" t="s">
        <v>14</v>
      </c>
      <c r="D50" s="31">
        <v>21.16</v>
      </c>
      <c r="F50" s="34">
        <v>1.0503018108651911</v>
      </c>
      <c r="G50" s="35">
        <v>-1.59</v>
      </c>
      <c r="IU50" s="97">
        <f t="shared" si="2"/>
        <v>-1.5899999999999999</v>
      </c>
      <c r="IV50" s="6" t="b">
        <f t="shared" si="1"/>
        <v>1</v>
      </c>
    </row>
    <row r="51" spans="1:256" ht="13.5" thickBot="1">
      <c r="A51" s="30" t="s">
        <v>5</v>
      </c>
      <c r="B51" s="22">
        <v>27350</v>
      </c>
      <c r="C51" s="22" t="s">
        <v>14</v>
      </c>
      <c r="D51" s="31">
        <v>19.62</v>
      </c>
      <c r="F51" s="34">
        <v>1.1006036217303823</v>
      </c>
      <c r="G51" s="35">
        <v>-3.13</v>
      </c>
      <c r="IU51" s="97">
        <f t="shared" si="2"/>
        <v>-3.129999999999999</v>
      </c>
      <c r="IV51" s="6" t="b">
        <f t="shared" si="1"/>
        <v>1</v>
      </c>
    </row>
    <row r="52" spans="1:256" ht="13.5" thickBot="1">
      <c r="A52" s="30" t="s">
        <v>5</v>
      </c>
      <c r="B52" s="22">
        <v>29800</v>
      </c>
      <c r="C52" s="22" t="s">
        <v>14</v>
      </c>
      <c r="D52" s="31">
        <v>16.74</v>
      </c>
      <c r="F52" s="34">
        <v>1.199195171026157</v>
      </c>
      <c r="G52" s="35">
        <v>-6.01</v>
      </c>
      <c r="IU52" s="97">
        <f t="shared" si="2"/>
        <v>-6.010000000000002</v>
      </c>
      <c r="IV52" s="6" t="b">
        <f t="shared" si="1"/>
        <v>1</v>
      </c>
    </row>
    <row r="53" spans="1:256" ht="13.5" thickBot="1">
      <c r="A53" s="30" t="s">
        <v>6</v>
      </c>
      <c r="B53" s="22">
        <v>32300</v>
      </c>
      <c r="C53" s="22" t="s">
        <v>14</v>
      </c>
      <c r="D53" s="31">
        <v>13.98</v>
      </c>
      <c r="F53" s="36">
        <v>1.2997987927565393</v>
      </c>
      <c r="G53" s="37">
        <v>-8.77</v>
      </c>
      <c r="IU53" s="97">
        <f t="shared" si="2"/>
        <v>-8.77</v>
      </c>
      <c r="IV53" s="6" t="b">
        <f t="shared" si="1"/>
        <v>1</v>
      </c>
    </row>
    <row r="54" spans="1:7" ht="12.75">
      <c r="A54" s="25" t="s">
        <v>7</v>
      </c>
      <c r="B54" s="22">
        <f>B49</f>
        <v>24850</v>
      </c>
      <c r="C54" s="23"/>
      <c r="D54" s="38"/>
      <c r="G54" s="44">
        <f>G45-G53</f>
        <v>19.189999999999998</v>
      </c>
    </row>
    <row r="55" spans="1:4" ht="12.75">
      <c r="A55" s="25" t="s">
        <v>8</v>
      </c>
      <c r="B55" s="39">
        <f>D49</f>
        <v>22.75</v>
      </c>
      <c r="C55" s="23"/>
      <c r="D55" s="38"/>
    </row>
    <row r="56" spans="1:4" ht="12.75">
      <c r="A56" s="25" t="s">
        <v>9</v>
      </c>
      <c r="B56" s="39">
        <v>65</v>
      </c>
      <c r="C56" s="23"/>
      <c r="D56" s="38"/>
    </row>
    <row r="57" spans="1:4" ht="13.5" thickBot="1">
      <c r="A57" s="40" t="s">
        <v>10</v>
      </c>
      <c r="B57" s="41">
        <v>5</v>
      </c>
      <c r="C57" s="42"/>
      <c r="D57" s="43"/>
    </row>
    <row r="58" spans="1:4" ht="13.5" thickBot="1">
      <c r="A58" s="11"/>
      <c r="B58" s="12"/>
      <c r="C58" s="11"/>
      <c r="D58" s="13"/>
    </row>
    <row r="59" spans="1:4" ht="12.75">
      <c r="A59" s="17" t="s">
        <v>1</v>
      </c>
      <c r="B59" s="18" t="str">
        <f>$A$20</f>
        <v>26-Jan-2010</v>
      </c>
      <c r="C59" s="19"/>
      <c r="D59" s="20"/>
    </row>
    <row r="60" spans="1:4" ht="13.5" thickBot="1">
      <c r="A60" s="21" t="s">
        <v>0</v>
      </c>
      <c r="B60" s="22" t="s">
        <v>2</v>
      </c>
      <c r="C60" s="23"/>
      <c r="D60" s="24"/>
    </row>
    <row r="61" spans="1:7" ht="13.5" thickBot="1">
      <c r="A61" s="25" t="s">
        <v>4</v>
      </c>
      <c r="B61" s="26">
        <v>40437</v>
      </c>
      <c r="C61" s="23"/>
      <c r="D61" s="27"/>
      <c r="F61" s="28" t="s">
        <v>24</v>
      </c>
      <c r="G61" s="29" t="s">
        <v>25</v>
      </c>
    </row>
    <row r="62" spans="1:256" ht="13.5" thickBot="1">
      <c r="A62" s="30" t="s">
        <v>3</v>
      </c>
      <c r="B62" s="72">
        <v>17500</v>
      </c>
      <c r="C62" s="22" t="s">
        <v>14</v>
      </c>
      <c r="D62" s="31">
        <v>33.25</v>
      </c>
      <c r="F62" s="32">
        <v>0.7014028056112225</v>
      </c>
      <c r="G62" s="33">
        <v>10.25</v>
      </c>
      <c r="IU62" s="97">
        <f aca="true" t="shared" si="3" ref="IU62:IU70">D62-$D$66</f>
        <v>10.25</v>
      </c>
      <c r="IV62" s="6" t="b">
        <f t="shared" si="1"/>
        <v>1</v>
      </c>
    </row>
    <row r="63" spans="1:256" ht="13.5" thickBot="1">
      <c r="A63" s="30" t="s">
        <v>5</v>
      </c>
      <c r="B63" s="22">
        <v>19950</v>
      </c>
      <c r="C63" s="22" t="s">
        <v>14</v>
      </c>
      <c r="D63" s="31">
        <v>29.64</v>
      </c>
      <c r="F63" s="34">
        <v>0.7995991983967936</v>
      </c>
      <c r="G63" s="35">
        <v>6.64</v>
      </c>
      <c r="IU63" s="97">
        <f t="shared" si="3"/>
        <v>6.640000000000001</v>
      </c>
      <c r="IV63" s="6" t="b">
        <f t="shared" si="1"/>
        <v>1</v>
      </c>
    </row>
    <row r="64" spans="1:256" ht="13.5" thickBot="1">
      <c r="A64" s="30" t="s">
        <v>5</v>
      </c>
      <c r="B64" s="22">
        <v>22450</v>
      </c>
      <c r="C64" s="22" t="s">
        <v>14</v>
      </c>
      <c r="D64" s="31">
        <v>26.2</v>
      </c>
      <c r="F64" s="34">
        <v>0.8997995991983968</v>
      </c>
      <c r="G64" s="35">
        <v>3.2</v>
      </c>
      <c r="IU64" s="97">
        <f t="shared" si="3"/>
        <v>3.1999999999999993</v>
      </c>
      <c r="IV64" s="6" t="b">
        <f t="shared" si="1"/>
        <v>1</v>
      </c>
    </row>
    <row r="65" spans="1:256" ht="13.5" thickBot="1">
      <c r="A65" s="30" t="s">
        <v>5</v>
      </c>
      <c r="B65" s="22">
        <v>23700</v>
      </c>
      <c r="C65" s="22" t="s">
        <v>14</v>
      </c>
      <c r="D65" s="31">
        <v>24.57</v>
      </c>
      <c r="F65" s="34">
        <v>0.9498997995991983</v>
      </c>
      <c r="G65" s="35">
        <v>1.57</v>
      </c>
      <c r="IU65" s="97">
        <f t="shared" si="3"/>
        <v>1.5700000000000003</v>
      </c>
      <c r="IV65" s="6" t="b">
        <f t="shared" si="1"/>
        <v>1</v>
      </c>
    </row>
    <row r="66" spans="1:256" ht="13.5" thickBot="1">
      <c r="A66" s="30" t="s">
        <v>5</v>
      </c>
      <c r="B66" s="22">
        <v>24950</v>
      </c>
      <c r="C66" s="22" t="s">
        <v>14</v>
      </c>
      <c r="D66" s="31">
        <v>23</v>
      </c>
      <c r="F66" s="34">
        <v>1</v>
      </c>
      <c r="G66" s="35">
        <v>0</v>
      </c>
      <c r="IU66" s="97">
        <f t="shared" si="3"/>
        <v>0</v>
      </c>
      <c r="IV66" s="6" t="b">
        <f t="shared" si="1"/>
        <v>1</v>
      </c>
    </row>
    <row r="67" spans="1:256" ht="13.5" thickBot="1">
      <c r="A67" s="30" t="s">
        <v>5</v>
      </c>
      <c r="B67" s="22">
        <v>26200</v>
      </c>
      <c r="C67" s="22" t="s">
        <v>14</v>
      </c>
      <c r="D67" s="31">
        <v>21.49</v>
      </c>
      <c r="F67" s="34">
        <v>1.0501002004008015</v>
      </c>
      <c r="G67" s="35">
        <v>-1.51</v>
      </c>
      <c r="IU67" s="97">
        <f t="shared" si="3"/>
        <v>-1.5100000000000016</v>
      </c>
      <c r="IV67" s="6" t="b">
        <f t="shared" si="1"/>
        <v>1</v>
      </c>
    </row>
    <row r="68" spans="1:256" ht="13.5" thickBot="1">
      <c r="A68" s="30" t="s">
        <v>5</v>
      </c>
      <c r="B68" s="22">
        <v>27450</v>
      </c>
      <c r="C68" s="22" t="s">
        <v>14</v>
      </c>
      <c r="D68" s="31">
        <v>20.05</v>
      </c>
      <c r="F68" s="34">
        <v>1.1002004008016033</v>
      </c>
      <c r="G68" s="35">
        <v>-2.95</v>
      </c>
      <c r="IU68" s="97">
        <f t="shared" si="3"/>
        <v>-2.9499999999999993</v>
      </c>
      <c r="IV68" s="6" t="b">
        <f t="shared" si="1"/>
        <v>1</v>
      </c>
    </row>
    <row r="69" spans="1:256" ht="13.5" thickBot="1">
      <c r="A69" s="30" t="s">
        <v>5</v>
      </c>
      <c r="B69" s="22">
        <v>29950</v>
      </c>
      <c r="C69" s="22" t="s">
        <v>14</v>
      </c>
      <c r="D69" s="31">
        <v>17.34</v>
      </c>
      <c r="F69" s="34">
        <v>1.2004008016032064</v>
      </c>
      <c r="G69" s="35">
        <v>-5.66</v>
      </c>
      <c r="IU69" s="97">
        <f t="shared" si="3"/>
        <v>-5.66</v>
      </c>
      <c r="IV69" s="6" t="b">
        <f t="shared" si="1"/>
        <v>1</v>
      </c>
    </row>
    <row r="70" spans="1:256" ht="13.5" thickBot="1">
      <c r="A70" s="30" t="s">
        <v>6</v>
      </c>
      <c r="B70" s="22">
        <v>32450</v>
      </c>
      <c r="C70" s="22" t="s">
        <v>14</v>
      </c>
      <c r="D70" s="31">
        <v>14.87</v>
      </c>
      <c r="F70" s="36">
        <v>1.3006012024048097</v>
      </c>
      <c r="G70" s="37">
        <v>-8.13</v>
      </c>
      <c r="IU70" s="97">
        <f t="shared" si="3"/>
        <v>-8.13</v>
      </c>
      <c r="IV70" s="6" t="b">
        <f t="shared" si="1"/>
        <v>1</v>
      </c>
    </row>
    <row r="71" spans="1:7" ht="12.75">
      <c r="A71" s="25" t="s">
        <v>7</v>
      </c>
      <c r="B71" s="22">
        <f>B66</f>
        <v>24950</v>
      </c>
      <c r="C71" s="23"/>
      <c r="D71" s="38"/>
      <c r="G71" s="44">
        <f>G62-G70</f>
        <v>18.380000000000003</v>
      </c>
    </row>
    <row r="72" spans="1:4" ht="12.75">
      <c r="A72" s="25" t="s">
        <v>8</v>
      </c>
      <c r="B72" s="39">
        <f>D66</f>
        <v>23</v>
      </c>
      <c r="C72" s="23"/>
      <c r="D72" s="38"/>
    </row>
    <row r="73" spans="1:4" ht="12.75">
      <c r="A73" s="25" t="s">
        <v>9</v>
      </c>
      <c r="B73" s="39">
        <v>65</v>
      </c>
      <c r="C73" s="23"/>
      <c r="D73" s="38"/>
    </row>
    <row r="74" spans="1:4" ht="13.5" thickBot="1">
      <c r="A74" s="40" t="s">
        <v>10</v>
      </c>
      <c r="B74" s="41">
        <v>5</v>
      </c>
      <c r="C74" s="42"/>
      <c r="D74" s="43"/>
    </row>
    <row r="75" spans="1:4" ht="13.5" thickBot="1">
      <c r="A75" s="11"/>
      <c r="B75" s="12"/>
      <c r="C75" s="11"/>
      <c r="D75" s="13"/>
    </row>
    <row r="76" spans="1:4" ht="12.75">
      <c r="A76" s="17" t="s">
        <v>1</v>
      </c>
      <c r="B76" s="18" t="str">
        <f>$A$20</f>
        <v>26-Jan-2010</v>
      </c>
      <c r="C76" s="19"/>
      <c r="D76" s="20"/>
    </row>
    <row r="77" spans="1:4" ht="13.5" thickBot="1">
      <c r="A77" s="21" t="s">
        <v>0</v>
      </c>
      <c r="B77" s="22" t="s">
        <v>2</v>
      </c>
      <c r="C77" s="23"/>
      <c r="D77" s="24"/>
    </row>
    <row r="78" spans="1:7" ht="13.5" thickBot="1">
      <c r="A78" s="25" t="s">
        <v>4</v>
      </c>
      <c r="B78" s="26">
        <v>40527</v>
      </c>
      <c r="C78" s="23"/>
      <c r="D78" s="27"/>
      <c r="F78" s="28" t="s">
        <v>24</v>
      </c>
      <c r="G78" s="29" t="s">
        <v>25</v>
      </c>
    </row>
    <row r="79" spans="1:256" ht="13.5" thickBot="1">
      <c r="A79" s="30" t="s">
        <v>3</v>
      </c>
      <c r="B79" s="72">
        <v>17750</v>
      </c>
      <c r="C79" s="22" t="s">
        <v>14</v>
      </c>
      <c r="D79" s="31">
        <v>33.02</v>
      </c>
      <c r="F79" s="32">
        <v>0.7001972386587771</v>
      </c>
      <c r="G79" s="33">
        <v>10.02</v>
      </c>
      <c r="IU79" s="97">
        <f aca="true" t="shared" si="4" ref="IU79:IU87">D79-$D$83</f>
        <v>10.020000000000003</v>
      </c>
      <c r="IV79" s="6" t="b">
        <f t="shared" si="1"/>
        <v>1</v>
      </c>
    </row>
    <row r="80" spans="1:256" ht="13.5" thickBot="1">
      <c r="A80" s="30" t="s">
        <v>5</v>
      </c>
      <c r="B80" s="22">
        <v>20300</v>
      </c>
      <c r="C80" s="22" t="s">
        <v>14</v>
      </c>
      <c r="D80" s="31">
        <v>29.36</v>
      </c>
      <c r="F80" s="34">
        <v>0.8007889546351085</v>
      </c>
      <c r="G80" s="35">
        <v>6.36</v>
      </c>
      <c r="IU80" s="97">
        <f t="shared" si="4"/>
        <v>6.359999999999999</v>
      </c>
      <c r="IV80" s="6" t="b">
        <f t="shared" si="1"/>
        <v>1</v>
      </c>
    </row>
    <row r="81" spans="1:256" ht="13.5" thickBot="1">
      <c r="A81" s="30" t="s">
        <v>5</v>
      </c>
      <c r="B81" s="22">
        <v>22850</v>
      </c>
      <c r="C81" s="22" t="s">
        <v>14</v>
      </c>
      <c r="D81" s="31">
        <v>26.01</v>
      </c>
      <c r="F81" s="34">
        <v>0.9013806706114399</v>
      </c>
      <c r="G81" s="35">
        <v>3.01</v>
      </c>
      <c r="IU81" s="97">
        <f t="shared" si="4"/>
        <v>3.0100000000000016</v>
      </c>
      <c r="IV81" s="6" t="b">
        <f t="shared" si="1"/>
        <v>1</v>
      </c>
    </row>
    <row r="82" spans="1:256" ht="13.5" thickBot="1">
      <c r="A82" s="30" t="s">
        <v>5</v>
      </c>
      <c r="B82" s="22">
        <v>24100</v>
      </c>
      <c r="C82" s="22" t="s">
        <v>14</v>
      </c>
      <c r="D82" s="31">
        <v>24.47</v>
      </c>
      <c r="F82" s="34">
        <v>0.9506903353057199</v>
      </c>
      <c r="G82" s="35">
        <v>1.47</v>
      </c>
      <c r="IU82" s="97">
        <f t="shared" si="4"/>
        <v>1.4699999999999989</v>
      </c>
      <c r="IV82" s="6" t="b">
        <f t="shared" si="1"/>
        <v>1</v>
      </c>
    </row>
    <row r="83" spans="1:256" ht="13.5" thickBot="1">
      <c r="A83" s="30" t="s">
        <v>5</v>
      </c>
      <c r="B83" s="22">
        <v>25350</v>
      </c>
      <c r="C83" s="22" t="s">
        <v>14</v>
      </c>
      <c r="D83" s="31">
        <v>23</v>
      </c>
      <c r="F83" s="34">
        <v>1</v>
      </c>
      <c r="G83" s="35">
        <v>0</v>
      </c>
      <c r="IU83" s="97">
        <f t="shared" si="4"/>
        <v>0</v>
      </c>
      <c r="IV83" s="6" t="b">
        <f t="shared" si="1"/>
        <v>1</v>
      </c>
    </row>
    <row r="84" spans="1:256" ht="13.5" thickBot="1">
      <c r="A84" s="30" t="s">
        <v>5</v>
      </c>
      <c r="B84" s="22">
        <v>26650</v>
      </c>
      <c r="C84" s="22" t="s">
        <v>14</v>
      </c>
      <c r="D84" s="31">
        <v>21.55</v>
      </c>
      <c r="F84" s="34">
        <v>1.0512820512820513</v>
      </c>
      <c r="G84" s="35">
        <v>-1.45</v>
      </c>
      <c r="IU84" s="97">
        <f t="shared" si="4"/>
        <v>-1.4499999999999993</v>
      </c>
      <c r="IV84" s="6" t="b">
        <f t="shared" si="1"/>
        <v>1</v>
      </c>
    </row>
    <row r="85" spans="1:256" ht="13.5" thickBot="1">
      <c r="A85" s="30" t="s">
        <v>5</v>
      </c>
      <c r="B85" s="22">
        <v>27900</v>
      </c>
      <c r="C85" s="22" t="s">
        <v>14</v>
      </c>
      <c r="D85" s="31">
        <v>20.23</v>
      </c>
      <c r="F85" s="34">
        <v>1.1005917159763314</v>
      </c>
      <c r="G85" s="35">
        <v>-2.77</v>
      </c>
      <c r="IU85" s="97">
        <f t="shared" si="4"/>
        <v>-2.7699999999999996</v>
      </c>
      <c r="IV85" s="6" t="b">
        <f t="shared" si="1"/>
        <v>1</v>
      </c>
    </row>
    <row r="86" spans="1:256" ht="13.5" thickBot="1">
      <c r="A86" s="30" t="s">
        <v>5</v>
      </c>
      <c r="B86" s="22">
        <v>30450</v>
      </c>
      <c r="C86" s="22" t="s">
        <v>14</v>
      </c>
      <c r="D86" s="31">
        <v>17.75</v>
      </c>
      <c r="F86" s="34">
        <v>1.2011834319526626</v>
      </c>
      <c r="G86" s="35">
        <v>-5.25</v>
      </c>
      <c r="IU86" s="97">
        <f t="shared" si="4"/>
        <v>-5.25</v>
      </c>
      <c r="IV86" s="6" t="b">
        <f t="shared" si="1"/>
        <v>1</v>
      </c>
    </row>
    <row r="87" spans="1:256" ht="13.5" thickBot="1">
      <c r="A87" s="30" t="s">
        <v>6</v>
      </c>
      <c r="B87" s="22">
        <v>32950</v>
      </c>
      <c r="C87" s="22" t="s">
        <v>14</v>
      </c>
      <c r="D87" s="31">
        <v>15.61</v>
      </c>
      <c r="F87" s="36">
        <v>1.2998027613412229</v>
      </c>
      <c r="G87" s="37">
        <v>-7.39</v>
      </c>
      <c r="IU87" s="97">
        <f t="shared" si="4"/>
        <v>-7.390000000000001</v>
      </c>
      <c r="IV87" s="6" t="b">
        <f t="shared" si="1"/>
        <v>1</v>
      </c>
    </row>
    <row r="88" spans="1:7" ht="12.75">
      <c r="A88" s="25" t="s">
        <v>7</v>
      </c>
      <c r="B88" s="22">
        <f>B83</f>
        <v>25350</v>
      </c>
      <c r="C88" s="23"/>
      <c r="D88" s="38"/>
      <c r="G88" s="44">
        <f>G79-G87</f>
        <v>17.41</v>
      </c>
    </row>
    <row r="89" spans="1:4" ht="12.75">
      <c r="A89" s="25" t="s">
        <v>8</v>
      </c>
      <c r="B89" s="39">
        <f>D83</f>
        <v>23</v>
      </c>
      <c r="C89" s="23"/>
      <c r="D89" s="38"/>
    </row>
    <row r="90" spans="1:4" ht="12.75">
      <c r="A90" s="25" t="s">
        <v>9</v>
      </c>
      <c r="B90" s="39">
        <v>65</v>
      </c>
      <c r="C90" s="23"/>
      <c r="D90" s="38"/>
    </row>
    <row r="91" spans="1:4" ht="13.5" thickBot="1">
      <c r="A91" s="40" t="s">
        <v>10</v>
      </c>
      <c r="B91" s="41">
        <v>5</v>
      </c>
      <c r="C91" s="42"/>
      <c r="D91" s="43"/>
    </row>
    <row r="92" spans="1:4" ht="13.5" thickBot="1">
      <c r="A92" s="11"/>
      <c r="B92" s="12"/>
      <c r="C92" s="11"/>
      <c r="D92" s="13"/>
    </row>
    <row r="93" spans="1:4" ht="12.75">
      <c r="A93" s="17" t="s">
        <v>1</v>
      </c>
      <c r="B93" s="18" t="str">
        <f>$A$20</f>
        <v>26-Jan-2010</v>
      </c>
      <c r="C93" s="19"/>
      <c r="D93" s="20"/>
    </row>
    <row r="94" spans="1:4" ht="13.5" thickBot="1">
      <c r="A94" s="21" t="s">
        <v>0</v>
      </c>
      <c r="B94" s="22" t="s">
        <v>2</v>
      </c>
      <c r="C94" s="23"/>
      <c r="D94" s="24"/>
    </row>
    <row r="95" spans="1:7" ht="13.5" thickBot="1">
      <c r="A95" s="25" t="s">
        <v>4</v>
      </c>
      <c r="B95" s="26">
        <v>40619</v>
      </c>
      <c r="C95" s="23"/>
      <c r="D95" s="27"/>
      <c r="F95" s="28" t="s">
        <v>24</v>
      </c>
      <c r="G95" s="29" t="s">
        <v>25</v>
      </c>
    </row>
    <row r="96" spans="1:256" ht="13.5" thickBot="1">
      <c r="A96" s="30" t="s">
        <v>3</v>
      </c>
      <c r="B96" s="72">
        <v>17950</v>
      </c>
      <c r="C96" s="22" t="s">
        <v>14</v>
      </c>
      <c r="D96" s="31">
        <v>32.94</v>
      </c>
      <c r="F96" s="32">
        <v>0.6998050682261209</v>
      </c>
      <c r="G96" s="33">
        <v>9.69</v>
      </c>
      <c r="IU96" s="97">
        <f aca="true" t="shared" si="5" ref="IU96:IU104">D96-$D$100</f>
        <v>9.689999999999998</v>
      </c>
      <c r="IV96" s="6" t="b">
        <f aca="true" t="shared" si="6" ref="IV96:IV155">IU96=G96</f>
        <v>1</v>
      </c>
    </row>
    <row r="97" spans="1:256" ht="13.5" thickBot="1">
      <c r="A97" s="30" t="s">
        <v>5</v>
      </c>
      <c r="B97" s="22">
        <v>20550</v>
      </c>
      <c r="C97" s="22" t="s">
        <v>14</v>
      </c>
      <c r="D97" s="31">
        <v>29.33</v>
      </c>
      <c r="F97" s="34">
        <v>0.8011695906432749</v>
      </c>
      <c r="G97" s="35">
        <v>6.08</v>
      </c>
      <c r="IU97" s="97">
        <f t="shared" si="5"/>
        <v>6.079999999999998</v>
      </c>
      <c r="IV97" s="6" t="b">
        <f t="shared" si="6"/>
        <v>1</v>
      </c>
    </row>
    <row r="98" spans="1:256" ht="13.5" thickBot="1">
      <c r="A98" s="30" t="s">
        <v>5</v>
      </c>
      <c r="B98" s="22">
        <v>23100</v>
      </c>
      <c r="C98" s="22" t="s">
        <v>14</v>
      </c>
      <c r="D98" s="31">
        <v>26.12</v>
      </c>
      <c r="F98" s="34">
        <v>0.9005847953216374</v>
      </c>
      <c r="G98" s="35">
        <v>2.87</v>
      </c>
      <c r="IU98" s="97">
        <f t="shared" si="5"/>
        <v>2.870000000000001</v>
      </c>
      <c r="IV98" s="6" t="b">
        <f t="shared" si="6"/>
        <v>1</v>
      </c>
    </row>
    <row r="99" spans="1:256" ht="13.5" thickBot="1">
      <c r="A99" s="30" t="s">
        <v>5</v>
      </c>
      <c r="B99" s="22">
        <v>24400</v>
      </c>
      <c r="C99" s="22" t="s">
        <v>14</v>
      </c>
      <c r="D99" s="31">
        <v>24.62</v>
      </c>
      <c r="F99" s="34">
        <v>0.9512670565302144</v>
      </c>
      <c r="G99" s="35">
        <v>1.37</v>
      </c>
      <c r="IU99" s="97">
        <f t="shared" si="5"/>
        <v>1.370000000000001</v>
      </c>
      <c r="IV99" s="6" t="b">
        <f t="shared" si="6"/>
        <v>1</v>
      </c>
    </row>
    <row r="100" spans="1:256" ht="13.5" thickBot="1">
      <c r="A100" s="30" t="s">
        <v>5</v>
      </c>
      <c r="B100" s="22">
        <v>25650</v>
      </c>
      <c r="C100" s="22" t="s">
        <v>14</v>
      </c>
      <c r="D100" s="31">
        <v>23.25</v>
      </c>
      <c r="F100" s="34">
        <v>1</v>
      </c>
      <c r="G100" s="35">
        <v>0</v>
      </c>
      <c r="IU100" s="97">
        <f t="shared" si="5"/>
        <v>0</v>
      </c>
      <c r="IV100" s="6" t="b">
        <f t="shared" si="6"/>
        <v>1</v>
      </c>
    </row>
    <row r="101" spans="1:256" ht="13.5" thickBot="1">
      <c r="A101" s="30" t="s">
        <v>5</v>
      </c>
      <c r="B101" s="22">
        <v>26950</v>
      </c>
      <c r="C101" s="22" t="s">
        <v>14</v>
      </c>
      <c r="D101" s="31">
        <v>21.91</v>
      </c>
      <c r="F101" s="34">
        <v>1.050682261208577</v>
      </c>
      <c r="G101" s="35">
        <v>-1.34</v>
      </c>
      <c r="IU101" s="97">
        <f t="shared" si="5"/>
        <v>-1.3399999999999999</v>
      </c>
      <c r="IV101" s="6" t="b">
        <f t="shared" si="6"/>
        <v>1</v>
      </c>
    </row>
    <row r="102" spans="1:256" ht="13.5" thickBot="1">
      <c r="A102" s="30" t="s">
        <v>5</v>
      </c>
      <c r="B102" s="22">
        <v>28250</v>
      </c>
      <c r="C102" s="22" t="s">
        <v>14</v>
      </c>
      <c r="D102" s="31">
        <v>20.66</v>
      </c>
      <c r="F102" s="34">
        <v>1.101364522417154</v>
      </c>
      <c r="G102" s="35">
        <v>-2.59</v>
      </c>
      <c r="IU102" s="97">
        <f t="shared" si="5"/>
        <v>-2.59</v>
      </c>
      <c r="IV102" s="6" t="b">
        <f t="shared" si="6"/>
        <v>1</v>
      </c>
    </row>
    <row r="103" spans="1:256" ht="13.5" thickBot="1">
      <c r="A103" s="30" t="s">
        <v>5</v>
      </c>
      <c r="B103" s="22">
        <v>30800</v>
      </c>
      <c r="C103" s="22" t="s">
        <v>14</v>
      </c>
      <c r="D103" s="31">
        <v>18.46</v>
      </c>
      <c r="F103" s="34">
        <v>1.2007797270955165</v>
      </c>
      <c r="G103" s="35">
        <v>-4.79</v>
      </c>
      <c r="IU103" s="97">
        <f t="shared" si="5"/>
        <v>-4.789999999999999</v>
      </c>
      <c r="IV103" s="6" t="b">
        <f t="shared" si="6"/>
        <v>1</v>
      </c>
    </row>
    <row r="104" spans="1:256" ht="13.5" thickBot="1">
      <c r="A104" s="30" t="s">
        <v>6</v>
      </c>
      <c r="B104" s="22">
        <v>33350</v>
      </c>
      <c r="C104" s="22" t="s">
        <v>14</v>
      </c>
      <c r="D104" s="31">
        <v>16.59</v>
      </c>
      <c r="F104" s="36">
        <v>1.3001949317738792</v>
      </c>
      <c r="G104" s="37">
        <v>-6.66</v>
      </c>
      <c r="IU104" s="97">
        <f t="shared" si="5"/>
        <v>-6.66</v>
      </c>
      <c r="IV104" s="6" t="b">
        <f t="shared" si="6"/>
        <v>1</v>
      </c>
    </row>
    <row r="105" spans="1:7" ht="12.75">
      <c r="A105" s="25" t="s">
        <v>7</v>
      </c>
      <c r="B105" s="22">
        <f>B100</f>
        <v>25650</v>
      </c>
      <c r="C105" s="23"/>
      <c r="D105" s="38"/>
      <c r="G105" s="44">
        <f>G96-G104</f>
        <v>16.35</v>
      </c>
    </row>
    <row r="106" spans="1:4" ht="12.75">
      <c r="A106" s="25" t="s">
        <v>8</v>
      </c>
      <c r="B106" s="39">
        <f>D100</f>
        <v>23.25</v>
      </c>
      <c r="C106" s="23"/>
      <c r="D106" s="38"/>
    </row>
    <row r="107" spans="1:4" ht="12.75">
      <c r="A107" s="25" t="s">
        <v>9</v>
      </c>
      <c r="B107" s="39">
        <v>65</v>
      </c>
      <c r="C107" s="23"/>
      <c r="D107" s="38"/>
    </row>
    <row r="108" spans="1:4" ht="13.5" thickBot="1">
      <c r="A108" s="40" t="s">
        <v>10</v>
      </c>
      <c r="B108" s="41">
        <v>5</v>
      </c>
      <c r="C108" s="42"/>
      <c r="D108" s="43"/>
    </row>
    <row r="109" spans="1:4" ht="13.5" thickBot="1">
      <c r="A109" s="11"/>
      <c r="B109" s="12"/>
      <c r="C109" s="11"/>
      <c r="D109" s="13"/>
    </row>
    <row r="110" spans="1:4" ht="12.75">
      <c r="A110" s="17" t="s">
        <v>1</v>
      </c>
      <c r="B110" s="18" t="str">
        <f>$A$20</f>
        <v>26-Jan-2010</v>
      </c>
      <c r="C110" s="19"/>
      <c r="D110" s="20"/>
    </row>
    <row r="111" spans="1:4" ht="13.5" thickBot="1">
      <c r="A111" s="21" t="s">
        <v>0</v>
      </c>
      <c r="B111" s="22" t="s">
        <v>2</v>
      </c>
      <c r="C111" s="23"/>
      <c r="D111" s="24"/>
    </row>
    <row r="112" spans="1:7" ht="13.5" thickBot="1">
      <c r="A112" s="25" t="s">
        <v>4</v>
      </c>
      <c r="B112" s="26">
        <v>40709</v>
      </c>
      <c r="C112" s="23"/>
      <c r="D112" s="27"/>
      <c r="F112" s="28" t="s">
        <v>24</v>
      </c>
      <c r="G112" s="29" t="s">
        <v>25</v>
      </c>
    </row>
    <row r="113" spans="1:256" ht="13.5" thickBot="1">
      <c r="A113" s="30" t="s">
        <v>3</v>
      </c>
      <c r="B113" s="72">
        <v>18200</v>
      </c>
      <c r="C113" s="22" t="s">
        <v>14</v>
      </c>
      <c r="D113" s="31">
        <v>32.82</v>
      </c>
      <c r="F113" s="32">
        <v>0.7</v>
      </c>
      <c r="G113" s="33">
        <v>9.32</v>
      </c>
      <c r="IU113" s="97">
        <f aca="true" t="shared" si="7" ref="IU113:IU121">D113-$D$117</f>
        <v>9.32</v>
      </c>
      <c r="IV113" s="6" t="b">
        <f t="shared" si="6"/>
        <v>1</v>
      </c>
    </row>
    <row r="114" spans="1:256" ht="13.5" thickBot="1">
      <c r="A114" s="30" t="s">
        <v>5</v>
      </c>
      <c r="B114" s="22">
        <v>20800</v>
      </c>
      <c r="C114" s="22" t="s">
        <v>14</v>
      </c>
      <c r="D114" s="31">
        <v>29.34</v>
      </c>
      <c r="F114" s="34">
        <v>0.8</v>
      </c>
      <c r="G114" s="35">
        <v>5.84</v>
      </c>
      <c r="IU114" s="97">
        <f t="shared" si="7"/>
        <v>5.84</v>
      </c>
      <c r="IV114" s="6" t="b">
        <f t="shared" si="6"/>
        <v>1</v>
      </c>
    </row>
    <row r="115" spans="1:256" ht="13.5" thickBot="1">
      <c r="A115" s="30" t="s">
        <v>5</v>
      </c>
      <c r="B115" s="22">
        <v>23400</v>
      </c>
      <c r="C115" s="22" t="s">
        <v>14</v>
      </c>
      <c r="D115" s="31">
        <v>26.23</v>
      </c>
      <c r="F115" s="34">
        <v>0.9</v>
      </c>
      <c r="G115" s="35">
        <v>2.73</v>
      </c>
      <c r="IU115" s="97">
        <f t="shared" si="7"/>
        <v>2.7300000000000004</v>
      </c>
      <c r="IV115" s="6" t="b">
        <f t="shared" si="6"/>
        <v>1</v>
      </c>
    </row>
    <row r="116" spans="1:256" ht="13.5" thickBot="1">
      <c r="A116" s="30" t="s">
        <v>5</v>
      </c>
      <c r="B116" s="22">
        <v>24700</v>
      </c>
      <c r="C116" s="22" t="s">
        <v>14</v>
      </c>
      <c r="D116" s="31">
        <v>24.82</v>
      </c>
      <c r="F116" s="34">
        <v>0.95</v>
      </c>
      <c r="G116" s="35">
        <v>1.32</v>
      </c>
      <c r="IU116" s="97">
        <f t="shared" si="7"/>
        <v>1.3200000000000003</v>
      </c>
      <c r="IV116" s="6" t="b">
        <f t="shared" si="6"/>
        <v>1</v>
      </c>
    </row>
    <row r="117" spans="1:256" ht="13.5" thickBot="1">
      <c r="A117" s="30" t="s">
        <v>5</v>
      </c>
      <c r="B117" s="22">
        <v>26000</v>
      </c>
      <c r="C117" s="22" t="s">
        <v>14</v>
      </c>
      <c r="D117" s="31">
        <v>23.5</v>
      </c>
      <c r="F117" s="34">
        <v>1</v>
      </c>
      <c r="G117" s="35">
        <v>0</v>
      </c>
      <c r="IU117" s="97">
        <f t="shared" si="7"/>
        <v>0</v>
      </c>
      <c r="IV117" s="6" t="b">
        <f t="shared" si="6"/>
        <v>1</v>
      </c>
    </row>
    <row r="118" spans="1:256" ht="13.5" thickBot="1">
      <c r="A118" s="30" t="s">
        <v>5</v>
      </c>
      <c r="B118" s="22">
        <v>27300</v>
      </c>
      <c r="C118" s="22" t="s">
        <v>14</v>
      </c>
      <c r="D118" s="31">
        <v>22.28</v>
      </c>
      <c r="F118" s="34">
        <v>1.05</v>
      </c>
      <c r="G118" s="35">
        <v>-1.22</v>
      </c>
      <c r="IU118" s="97">
        <f t="shared" si="7"/>
        <v>-1.2199999999999989</v>
      </c>
      <c r="IV118" s="6" t="b">
        <f t="shared" si="6"/>
        <v>1</v>
      </c>
    </row>
    <row r="119" spans="1:256" ht="13.5" thickBot="1">
      <c r="A119" s="30" t="s">
        <v>5</v>
      </c>
      <c r="B119" s="22">
        <v>28600</v>
      </c>
      <c r="C119" s="22" t="s">
        <v>14</v>
      </c>
      <c r="D119" s="31">
        <v>21.15</v>
      </c>
      <c r="F119" s="34">
        <v>1.1</v>
      </c>
      <c r="G119" s="35">
        <v>-2.35</v>
      </c>
      <c r="IU119" s="97">
        <f t="shared" si="7"/>
        <v>-2.3500000000000014</v>
      </c>
      <c r="IV119" s="6" t="b">
        <f t="shared" si="6"/>
        <v>1</v>
      </c>
    </row>
    <row r="120" spans="1:256" ht="13.5" thickBot="1">
      <c r="A120" s="30" t="s">
        <v>5</v>
      </c>
      <c r="B120" s="22">
        <v>31200</v>
      </c>
      <c r="C120" s="22" t="s">
        <v>14</v>
      </c>
      <c r="D120" s="31">
        <v>19.17</v>
      </c>
      <c r="F120" s="34">
        <v>1.2</v>
      </c>
      <c r="G120" s="35">
        <v>-4.33</v>
      </c>
      <c r="IU120" s="97">
        <f t="shared" si="7"/>
        <v>-4.329999999999998</v>
      </c>
      <c r="IV120" s="6" t="b">
        <f t="shared" si="6"/>
        <v>1</v>
      </c>
    </row>
    <row r="121" spans="1:256" ht="13.5" thickBot="1">
      <c r="A121" s="30" t="s">
        <v>6</v>
      </c>
      <c r="B121" s="22">
        <v>33800</v>
      </c>
      <c r="C121" s="22" t="s">
        <v>14</v>
      </c>
      <c r="D121" s="31">
        <v>17.56</v>
      </c>
      <c r="F121" s="36">
        <v>1.3</v>
      </c>
      <c r="G121" s="37">
        <v>-5.94</v>
      </c>
      <c r="IU121" s="97">
        <f t="shared" si="7"/>
        <v>-5.940000000000001</v>
      </c>
      <c r="IV121" s="6" t="b">
        <f t="shared" si="6"/>
        <v>1</v>
      </c>
    </row>
    <row r="122" spans="1:7" ht="12.75">
      <c r="A122" s="25" t="s">
        <v>7</v>
      </c>
      <c r="B122" s="22">
        <f>B117</f>
        <v>26000</v>
      </c>
      <c r="C122" s="23"/>
      <c r="D122" s="38"/>
      <c r="G122" s="44">
        <f>G113-G121</f>
        <v>15.260000000000002</v>
      </c>
    </row>
    <row r="123" spans="1:4" ht="12.75">
      <c r="A123" s="25" t="s">
        <v>8</v>
      </c>
      <c r="B123" s="39">
        <f>D117</f>
        <v>23.5</v>
      </c>
      <c r="C123" s="23"/>
      <c r="D123" s="38"/>
    </row>
    <row r="124" spans="1:4" ht="12.75">
      <c r="A124" s="25" t="s">
        <v>9</v>
      </c>
      <c r="B124" s="39">
        <v>65</v>
      </c>
      <c r="C124" s="23"/>
      <c r="D124" s="38"/>
    </row>
    <row r="125" spans="1:4" ht="13.5" thickBot="1">
      <c r="A125" s="40" t="s">
        <v>10</v>
      </c>
      <c r="B125" s="41">
        <v>5</v>
      </c>
      <c r="C125" s="42"/>
      <c r="D125" s="43"/>
    </row>
    <row r="126" ht="13.5" thickBot="1"/>
    <row r="127" spans="1:4" ht="12.75">
      <c r="A127" s="17" t="s">
        <v>1</v>
      </c>
      <c r="B127" s="18" t="str">
        <f>$A$20</f>
        <v>26-Jan-2010</v>
      </c>
      <c r="C127" s="19"/>
      <c r="D127" s="20"/>
    </row>
    <row r="128" spans="1:4" ht="13.5" thickBot="1">
      <c r="A128" s="21" t="s">
        <v>0</v>
      </c>
      <c r="B128" s="22" t="s">
        <v>2</v>
      </c>
      <c r="C128" s="23"/>
      <c r="D128" s="24"/>
    </row>
    <row r="129" spans="1:7" ht="13.5" thickBot="1">
      <c r="A129" s="25" t="s">
        <v>4</v>
      </c>
      <c r="B129" s="26">
        <v>40892</v>
      </c>
      <c r="C129" s="23"/>
      <c r="D129" s="27"/>
      <c r="F129" s="28" t="s">
        <v>24</v>
      </c>
      <c r="G129" s="29" t="s">
        <v>25</v>
      </c>
    </row>
    <row r="130" spans="1:256" ht="13.5" thickBot="1">
      <c r="A130" s="30" t="s">
        <v>3</v>
      </c>
      <c r="B130" s="72">
        <v>18650</v>
      </c>
      <c r="C130" s="22" t="s">
        <v>14</v>
      </c>
      <c r="D130" s="31">
        <v>32.56</v>
      </c>
      <c r="F130" s="32">
        <v>0.699812382739212</v>
      </c>
      <c r="G130" s="33">
        <v>8.56</v>
      </c>
      <c r="IU130" s="97">
        <f aca="true" t="shared" si="8" ref="IU130:IU138">D130-$D$134</f>
        <v>8.560000000000002</v>
      </c>
      <c r="IV130" s="6" t="b">
        <f t="shared" si="6"/>
        <v>1</v>
      </c>
    </row>
    <row r="131" spans="1:256" ht="13.5" thickBot="1">
      <c r="A131" s="30" t="s">
        <v>5</v>
      </c>
      <c r="B131" s="22">
        <v>21350</v>
      </c>
      <c r="C131" s="22" t="s">
        <v>14</v>
      </c>
      <c r="D131" s="31">
        <v>29.22</v>
      </c>
      <c r="F131" s="34">
        <v>0.801125703564728</v>
      </c>
      <c r="G131" s="35">
        <v>5.22</v>
      </c>
      <c r="IU131" s="97">
        <f t="shared" si="8"/>
        <v>5.219999999999999</v>
      </c>
      <c r="IV131" s="6" t="b">
        <f t="shared" si="6"/>
        <v>1</v>
      </c>
    </row>
    <row r="132" spans="1:256" ht="13.5" thickBot="1">
      <c r="A132" s="30" t="s">
        <v>5</v>
      </c>
      <c r="B132" s="22">
        <v>24000</v>
      </c>
      <c r="C132" s="22" t="s">
        <v>14</v>
      </c>
      <c r="D132" s="31">
        <v>26.39</v>
      </c>
      <c r="F132" s="34">
        <v>0.900562851782364</v>
      </c>
      <c r="G132" s="35">
        <v>2.39</v>
      </c>
      <c r="IU132" s="97">
        <f t="shared" si="8"/>
        <v>2.3900000000000006</v>
      </c>
      <c r="IV132" s="6" t="b">
        <f t="shared" si="6"/>
        <v>1</v>
      </c>
    </row>
    <row r="133" spans="1:256" ht="13.5" thickBot="1">
      <c r="A133" s="30" t="s">
        <v>5</v>
      </c>
      <c r="B133" s="22">
        <v>25350</v>
      </c>
      <c r="C133" s="22" t="s">
        <v>14</v>
      </c>
      <c r="D133" s="31">
        <v>25.12</v>
      </c>
      <c r="F133" s="34">
        <v>0.9512195121951219</v>
      </c>
      <c r="G133" s="35">
        <v>1.12</v>
      </c>
      <c r="IU133" s="97">
        <f t="shared" si="8"/>
        <v>1.120000000000001</v>
      </c>
      <c r="IV133" s="6" t="b">
        <f t="shared" si="6"/>
        <v>1</v>
      </c>
    </row>
    <row r="134" spans="1:256" ht="13.5" thickBot="1">
      <c r="A134" s="30" t="s">
        <v>5</v>
      </c>
      <c r="B134" s="22">
        <v>26650</v>
      </c>
      <c r="C134" s="22" t="s">
        <v>14</v>
      </c>
      <c r="D134" s="31">
        <v>24</v>
      </c>
      <c r="F134" s="34">
        <v>1</v>
      </c>
      <c r="G134" s="35">
        <v>0</v>
      </c>
      <c r="IU134" s="97">
        <f t="shared" si="8"/>
        <v>0</v>
      </c>
      <c r="IV134" s="6" t="b">
        <f t="shared" si="6"/>
        <v>1</v>
      </c>
    </row>
    <row r="135" spans="1:256" ht="13.5" thickBot="1">
      <c r="A135" s="30" t="s">
        <v>5</v>
      </c>
      <c r="B135" s="22">
        <v>28000</v>
      </c>
      <c r="C135" s="22" t="s">
        <v>14</v>
      </c>
      <c r="D135" s="31">
        <v>22.95</v>
      </c>
      <c r="F135" s="34">
        <v>1.050656660412758</v>
      </c>
      <c r="G135" s="35">
        <v>-1.05</v>
      </c>
      <c r="IU135" s="97">
        <f t="shared" si="8"/>
        <v>-1.0500000000000007</v>
      </c>
      <c r="IV135" s="6" t="b">
        <f t="shared" si="6"/>
        <v>1</v>
      </c>
    </row>
    <row r="136" spans="1:256" ht="13.5" thickBot="1">
      <c r="A136" s="30" t="s">
        <v>5</v>
      </c>
      <c r="B136" s="22">
        <v>29350</v>
      </c>
      <c r="C136" s="22" t="s">
        <v>14</v>
      </c>
      <c r="D136" s="31">
        <v>22.02</v>
      </c>
      <c r="F136" s="34">
        <v>1.101313320825516</v>
      </c>
      <c r="G136" s="35">
        <v>-1.98</v>
      </c>
      <c r="IU136" s="97">
        <f t="shared" si="8"/>
        <v>-1.9800000000000004</v>
      </c>
      <c r="IV136" s="6" t="b">
        <f t="shared" si="6"/>
        <v>1</v>
      </c>
    </row>
    <row r="137" spans="1:256" ht="13.5" thickBot="1">
      <c r="A137" s="30" t="s">
        <v>5</v>
      </c>
      <c r="B137" s="22">
        <v>32000</v>
      </c>
      <c r="C137" s="22" t="s">
        <v>14</v>
      </c>
      <c r="D137" s="31">
        <v>20.53</v>
      </c>
      <c r="F137" s="34">
        <v>1.200750469043152</v>
      </c>
      <c r="G137" s="35">
        <v>-3.47</v>
      </c>
      <c r="IU137" s="97">
        <f t="shared" si="8"/>
        <v>-3.469999999999999</v>
      </c>
      <c r="IV137" s="6" t="b">
        <f t="shared" si="6"/>
        <v>1</v>
      </c>
    </row>
    <row r="138" spans="1:256" ht="13.5" thickBot="1">
      <c r="A138" s="30" t="s">
        <v>6</v>
      </c>
      <c r="B138" s="22">
        <v>34650</v>
      </c>
      <c r="C138" s="22" t="s">
        <v>14</v>
      </c>
      <c r="D138" s="31">
        <v>19.48</v>
      </c>
      <c r="F138" s="36">
        <v>1.300187617260788</v>
      </c>
      <c r="G138" s="37">
        <v>-4.52</v>
      </c>
      <c r="IU138" s="97">
        <f t="shared" si="8"/>
        <v>-4.52</v>
      </c>
      <c r="IV138" s="6" t="b">
        <f t="shared" si="6"/>
        <v>1</v>
      </c>
    </row>
    <row r="139" spans="1:7" ht="12.75">
      <c r="A139" s="25" t="s">
        <v>7</v>
      </c>
      <c r="B139" s="22">
        <f>B134</f>
        <v>26650</v>
      </c>
      <c r="C139" s="23"/>
      <c r="D139" s="38"/>
      <c r="G139" s="44">
        <f>G130-G138</f>
        <v>13.08</v>
      </c>
    </row>
    <row r="140" spans="1:4" ht="12.75">
      <c r="A140" s="25" t="s">
        <v>8</v>
      </c>
      <c r="B140" s="39">
        <f>D134</f>
        <v>24</v>
      </c>
      <c r="C140" s="23"/>
      <c r="D140" s="38"/>
    </row>
    <row r="141" spans="1:4" ht="12.75">
      <c r="A141" s="25" t="s">
        <v>9</v>
      </c>
      <c r="B141" s="39">
        <v>65</v>
      </c>
      <c r="C141" s="23"/>
      <c r="D141" s="38"/>
    </row>
    <row r="142" spans="1:4" ht="17.25" customHeight="1" thickBot="1">
      <c r="A142" s="40" t="s">
        <v>10</v>
      </c>
      <c r="B142" s="41">
        <v>5</v>
      </c>
      <c r="C142" s="42"/>
      <c r="D142" s="43"/>
    </row>
    <row r="143" ht="13.5" thickBot="1"/>
    <row r="144" spans="1:4" ht="12.75">
      <c r="A144" s="17" t="s">
        <v>1</v>
      </c>
      <c r="B144" s="18" t="str">
        <f>$A$20</f>
        <v>26-Jan-2010</v>
      </c>
      <c r="C144" s="19"/>
      <c r="D144" s="20"/>
    </row>
    <row r="145" spans="1:4" ht="13.5" thickBot="1">
      <c r="A145" s="21" t="s">
        <v>0</v>
      </c>
      <c r="B145" s="22" t="s">
        <v>2</v>
      </c>
      <c r="C145" s="23"/>
      <c r="D145" s="24"/>
    </row>
    <row r="146" spans="1:7" ht="13.5" thickBot="1">
      <c r="A146" s="25" t="s">
        <v>4</v>
      </c>
      <c r="B146" s="26">
        <v>40983</v>
      </c>
      <c r="C146" s="23"/>
      <c r="D146" s="27"/>
      <c r="F146" s="28" t="s">
        <v>24</v>
      </c>
      <c r="G146" s="29" t="s">
        <v>25</v>
      </c>
    </row>
    <row r="147" spans="1:256" ht="13.5" thickBot="1">
      <c r="A147" s="30" t="s">
        <v>3</v>
      </c>
      <c r="B147" s="72">
        <v>18900</v>
      </c>
      <c r="C147" s="22" t="s">
        <v>14</v>
      </c>
      <c r="D147" s="31">
        <v>32.41</v>
      </c>
      <c r="F147" s="32">
        <v>0.7</v>
      </c>
      <c r="G147" s="33">
        <v>8.16</v>
      </c>
      <c r="IU147" s="97">
        <f aca="true" t="shared" si="9" ref="IU147:IU155">D147-$D$151</f>
        <v>8.159999999999997</v>
      </c>
      <c r="IV147" s="6" t="b">
        <f t="shared" si="6"/>
        <v>1</v>
      </c>
    </row>
    <row r="148" spans="1:256" ht="13.5" thickBot="1">
      <c r="A148" s="30" t="s">
        <v>5</v>
      </c>
      <c r="B148" s="22">
        <v>21600</v>
      </c>
      <c r="C148" s="22" t="s">
        <v>14</v>
      </c>
      <c r="D148" s="31">
        <v>29.21</v>
      </c>
      <c r="F148" s="34">
        <v>0.8</v>
      </c>
      <c r="G148" s="35">
        <v>4.96</v>
      </c>
      <c r="IU148" s="97">
        <f t="shared" si="9"/>
        <v>4.960000000000001</v>
      </c>
      <c r="IV148" s="6" t="b">
        <f t="shared" si="6"/>
        <v>1</v>
      </c>
    </row>
    <row r="149" spans="1:256" ht="13.5" thickBot="1">
      <c r="A149" s="30" t="s">
        <v>5</v>
      </c>
      <c r="B149" s="22">
        <v>24300</v>
      </c>
      <c r="C149" s="22" t="s">
        <v>14</v>
      </c>
      <c r="D149" s="31">
        <v>26.49</v>
      </c>
      <c r="F149" s="34">
        <v>0.9</v>
      </c>
      <c r="G149" s="35">
        <v>2.24</v>
      </c>
      <c r="IU149" s="97">
        <f t="shared" si="9"/>
        <v>2.2399999999999984</v>
      </c>
      <c r="IV149" s="6" t="b">
        <f t="shared" si="6"/>
        <v>1</v>
      </c>
    </row>
    <row r="150" spans="1:256" ht="13.5" thickBot="1">
      <c r="A150" s="30" t="s">
        <v>5</v>
      </c>
      <c r="B150" s="22">
        <v>25650</v>
      </c>
      <c r="C150" s="22" t="s">
        <v>14</v>
      </c>
      <c r="D150" s="31">
        <v>25.31</v>
      </c>
      <c r="F150" s="34">
        <v>0.95</v>
      </c>
      <c r="G150" s="35">
        <v>1.06</v>
      </c>
      <c r="IU150" s="97">
        <f t="shared" si="9"/>
        <v>1.0599999999999987</v>
      </c>
      <c r="IV150" s="6" t="b">
        <f t="shared" si="6"/>
        <v>1</v>
      </c>
    </row>
    <row r="151" spans="1:256" ht="13.5" thickBot="1">
      <c r="A151" s="30" t="s">
        <v>5</v>
      </c>
      <c r="B151" s="22">
        <v>27000</v>
      </c>
      <c r="C151" s="22" t="s">
        <v>14</v>
      </c>
      <c r="D151" s="31">
        <v>24.25</v>
      </c>
      <c r="F151" s="34">
        <v>1</v>
      </c>
      <c r="G151" s="35">
        <v>0</v>
      </c>
      <c r="IU151" s="97">
        <f t="shared" si="9"/>
        <v>0</v>
      </c>
      <c r="IV151" s="6" t="b">
        <f t="shared" si="6"/>
        <v>1</v>
      </c>
    </row>
    <row r="152" spans="1:256" ht="13.5" thickBot="1">
      <c r="A152" s="30" t="s">
        <v>5</v>
      </c>
      <c r="B152" s="22">
        <v>28350</v>
      </c>
      <c r="C152" s="22" t="s">
        <v>14</v>
      </c>
      <c r="D152" s="31">
        <v>23.31</v>
      </c>
      <c r="F152" s="34">
        <v>1.05</v>
      </c>
      <c r="G152" s="35">
        <v>-0.94</v>
      </c>
      <c r="IU152" s="97">
        <f>ROUND(D152-$D$151,2)</f>
        <v>-0.94</v>
      </c>
      <c r="IV152" s="6" t="b">
        <f t="shared" si="6"/>
        <v>1</v>
      </c>
    </row>
    <row r="153" spans="1:256" ht="13.5" thickBot="1">
      <c r="A153" s="30" t="s">
        <v>5</v>
      </c>
      <c r="B153" s="22">
        <v>29700</v>
      </c>
      <c r="C153" s="22" t="s">
        <v>14</v>
      </c>
      <c r="D153" s="31">
        <v>22.49</v>
      </c>
      <c r="F153" s="34">
        <v>1.1</v>
      </c>
      <c r="G153" s="35">
        <v>-1.76</v>
      </c>
      <c r="IU153" s="97">
        <f t="shared" si="9"/>
        <v>-1.7600000000000016</v>
      </c>
      <c r="IV153" s="6" t="b">
        <f t="shared" si="6"/>
        <v>1</v>
      </c>
    </row>
    <row r="154" spans="1:256" ht="13.5" thickBot="1">
      <c r="A154" s="30" t="s">
        <v>5</v>
      </c>
      <c r="B154" s="22">
        <v>32400</v>
      </c>
      <c r="C154" s="22" t="s">
        <v>14</v>
      </c>
      <c r="D154" s="31">
        <v>21.21</v>
      </c>
      <c r="F154" s="34">
        <v>1.2</v>
      </c>
      <c r="G154" s="35">
        <v>-3.04</v>
      </c>
      <c r="IU154" s="97">
        <f t="shared" si="9"/>
        <v>-3.039999999999999</v>
      </c>
      <c r="IV154" s="6" t="b">
        <f t="shared" si="6"/>
        <v>1</v>
      </c>
    </row>
    <row r="155" spans="1:256" ht="13.5" thickBot="1">
      <c r="A155" s="30" t="s">
        <v>6</v>
      </c>
      <c r="B155" s="22">
        <v>35100</v>
      </c>
      <c r="C155" s="22" t="s">
        <v>14</v>
      </c>
      <c r="D155" s="31">
        <v>20.42</v>
      </c>
      <c r="F155" s="36">
        <v>1.3</v>
      </c>
      <c r="G155" s="37">
        <v>-3.83</v>
      </c>
      <c r="IU155" s="97">
        <f t="shared" si="9"/>
        <v>-3.8299999999999983</v>
      </c>
      <c r="IV155" s="6" t="b">
        <f t="shared" si="6"/>
        <v>1</v>
      </c>
    </row>
    <row r="156" spans="1:7" ht="12.75">
      <c r="A156" s="25" t="s">
        <v>7</v>
      </c>
      <c r="B156" s="22">
        <f>B151</f>
        <v>27000</v>
      </c>
      <c r="C156" s="23"/>
      <c r="D156" s="38"/>
      <c r="G156" s="44">
        <f>G147-G155</f>
        <v>11.99</v>
      </c>
    </row>
    <row r="157" spans="1:4" ht="12.75">
      <c r="A157" s="25" t="s">
        <v>8</v>
      </c>
      <c r="B157" s="39">
        <f>D151</f>
        <v>24.25</v>
      </c>
      <c r="C157" s="23"/>
      <c r="D157" s="38"/>
    </row>
    <row r="158" spans="1:4" ht="12.75">
      <c r="A158" s="25" t="s">
        <v>9</v>
      </c>
      <c r="B158" s="39">
        <v>65</v>
      </c>
      <c r="C158" s="23"/>
      <c r="D158" s="38"/>
    </row>
    <row r="159" spans="1:4" ht="13.5" thickBot="1">
      <c r="A159" s="40" t="s">
        <v>10</v>
      </c>
      <c r="B159" s="41">
        <v>5</v>
      </c>
      <c r="C159" s="42"/>
      <c r="D159" s="43"/>
    </row>
    <row r="160" ht="13.5" thickBot="1"/>
    <row r="161" spans="1:4" ht="12.75">
      <c r="A161" s="17" t="s">
        <v>1</v>
      </c>
      <c r="B161" s="18" t="str">
        <f>$A$20</f>
        <v>26-Jan-2010</v>
      </c>
      <c r="C161" s="19"/>
      <c r="D161" s="20"/>
    </row>
    <row r="162" spans="1:4" ht="13.5" thickBot="1">
      <c r="A162" s="21" t="s">
        <v>0</v>
      </c>
      <c r="B162" s="22" t="s">
        <v>2</v>
      </c>
      <c r="C162" s="23"/>
      <c r="D162" s="24"/>
    </row>
    <row r="163" spans="1:7" ht="13.5" thickBot="1">
      <c r="A163" s="25" t="s">
        <v>4</v>
      </c>
      <c r="B163" s="26">
        <v>41991</v>
      </c>
      <c r="C163" s="23"/>
      <c r="D163" s="27"/>
      <c r="F163" s="28" t="s">
        <v>24</v>
      </c>
      <c r="G163" s="29" t="s">
        <v>25</v>
      </c>
    </row>
    <row r="164" spans="1:256" ht="13.5" thickBot="1">
      <c r="A164" s="30" t="s">
        <v>3</v>
      </c>
      <c r="B164" s="72">
        <v>22600</v>
      </c>
      <c r="C164" s="22" t="s">
        <v>14</v>
      </c>
      <c r="D164" s="31">
        <v>32.41</v>
      </c>
      <c r="F164" s="32">
        <v>0.7007751937984497</v>
      </c>
      <c r="G164" s="33">
        <v>8.16</v>
      </c>
      <c r="H164" s="44"/>
      <c r="IU164" s="97">
        <f aca="true" t="shared" si="10" ref="IU164:IU172">D164-$D$151</f>
        <v>8.159999999999997</v>
      </c>
      <c r="IV164" s="6" t="b">
        <f aca="true" t="shared" si="11" ref="IV164:IV172">IU164=G164</f>
        <v>1</v>
      </c>
    </row>
    <row r="165" spans="1:256" ht="13.5" thickBot="1">
      <c r="A165" s="30" t="s">
        <v>5</v>
      </c>
      <c r="B165" s="22">
        <v>25800</v>
      </c>
      <c r="C165" s="22" t="s">
        <v>14</v>
      </c>
      <c r="D165" s="31">
        <v>29.21</v>
      </c>
      <c r="F165" s="34">
        <v>0.8</v>
      </c>
      <c r="G165" s="35">
        <v>4.96</v>
      </c>
      <c r="H165" s="44"/>
      <c r="IU165" s="97">
        <f t="shared" si="10"/>
        <v>4.960000000000001</v>
      </c>
      <c r="IV165" s="6" t="b">
        <f t="shared" si="11"/>
        <v>1</v>
      </c>
    </row>
    <row r="166" spans="1:256" ht="13.5" thickBot="1">
      <c r="A166" s="30" t="s">
        <v>5</v>
      </c>
      <c r="B166" s="22">
        <v>29050</v>
      </c>
      <c r="C166" s="22" t="s">
        <v>14</v>
      </c>
      <c r="D166" s="31">
        <v>26.49</v>
      </c>
      <c r="F166" s="34">
        <v>0.9007751937984496</v>
      </c>
      <c r="G166" s="35">
        <v>2.24</v>
      </c>
      <c r="H166" s="44"/>
      <c r="IU166" s="97">
        <f t="shared" si="10"/>
        <v>2.2399999999999984</v>
      </c>
      <c r="IV166" s="6" t="b">
        <f t="shared" si="11"/>
        <v>1</v>
      </c>
    </row>
    <row r="167" spans="1:256" ht="13.5" thickBot="1">
      <c r="A167" s="30" t="s">
        <v>5</v>
      </c>
      <c r="B167" s="22">
        <v>30650</v>
      </c>
      <c r="C167" s="22" t="s">
        <v>14</v>
      </c>
      <c r="D167" s="31">
        <v>25.31</v>
      </c>
      <c r="F167" s="34">
        <v>0.9503875968992248</v>
      </c>
      <c r="G167" s="35">
        <v>1.06</v>
      </c>
      <c r="H167" s="44"/>
      <c r="IU167" s="97">
        <f t="shared" si="10"/>
        <v>1.0599999999999987</v>
      </c>
      <c r="IV167" s="6" t="b">
        <f t="shared" si="11"/>
        <v>1</v>
      </c>
    </row>
    <row r="168" spans="1:256" ht="13.5" thickBot="1">
      <c r="A168" s="30" t="s">
        <v>5</v>
      </c>
      <c r="B168" s="22">
        <v>32250</v>
      </c>
      <c r="C168" s="22" t="s">
        <v>14</v>
      </c>
      <c r="D168" s="31">
        <v>24.25</v>
      </c>
      <c r="F168" s="34">
        <v>1</v>
      </c>
      <c r="G168" s="35">
        <v>0</v>
      </c>
      <c r="H168" s="44"/>
      <c r="IU168" s="97">
        <f t="shared" si="10"/>
        <v>0</v>
      </c>
      <c r="IV168" s="6" t="b">
        <f t="shared" si="11"/>
        <v>1</v>
      </c>
    </row>
    <row r="169" spans="1:256" ht="13.5" thickBot="1">
      <c r="A169" s="30" t="s">
        <v>5</v>
      </c>
      <c r="B169" s="22">
        <v>33850</v>
      </c>
      <c r="C169" s="22" t="s">
        <v>14</v>
      </c>
      <c r="D169" s="31">
        <v>23.31</v>
      </c>
      <c r="F169" s="34">
        <v>1.0496124031007752</v>
      </c>
      <c r="G169" s="35">
        <v>-0.94</v>
      </c>
      <c r="H169" s="44"/>
      <c r="IU169" s="97">
        <f>ROUND(D169-$D$151,2)</f>
        <v>-0.94</v>
      </c>
      <c r="IV169" s="6" t="b">
        <f t="shared" si="11"/>
        <v>1</v>
      </c>
    </row>
    <row r="170" spans="1:256" ht="13.5" thickBot="1">
      <c r="A170" s="30" t="s">
        <v>5</v>
      </c>
      <c r="B170" s="22">
        <v>35500</v>
      </c>
      <c r="C170" s="22" t="s">
        <v>14</v>
      </c>
      <c r="D170" s="31">
        <v>22.49</v>
      </c>
      <c r="F170" s="34">
        <v>1.1007751937984496</v>
      </c>
      <c r="G170" s="35">
        <v>-1.76</v>
      </c>
      <c r="H170" s="44"/>
      <c r="IU170" s="97">
        <f t="shared" si="10"/>
        <v>-1.7600000000000016</v>
      </c>
      <c r="IV170" s="6" t="b">
        <f t="shared" si="11"/>
        <v>1</v>
      </c>
    </row>
    <row r="171" spans="1:256" ht="13.5" thickBot="1">
      <c r="A171" s="30" t="s">
        <v>5</v>
      </c>
      <c r="B171" s="22">
        <v>38700</v>
      </c>
      <c r="C171" s="22" t="s">
        <v>14</v>
      </c>
      <c r="D171" s="31">
        <v>21.21</v>
      </c>
      <c r="F171" s="34">
        <v>1.2</v>
      </c>
      <c r="G171" s="35">
        <v>-3.04</v>
      </c>
      <c r="H171" s="44"/>
      <c r="IU171" s="97">
        <f t="shared" si="10"/>
        <v>-3.039999999999999</v>
      </c>
      <c r="IV171" s="6" t="b">
        <f t="shared" si="11"/>
        <v>1</v>
      </c>
    </row>
    <row r="172" spans="1:256" ht="13.5" thickBot="1">
      <c r="A172" s="30" t="s">
        <v>6</v>
      </c>
      <c r="B172" s="22">
        <v>41950</v>
      </c>
      <c r="C172" s="22" t="s">
        <v>14</v>
      </c>
      <c r="D172" s="31">
        <v>20.42</v>
      </c>
      <c r="F172" s="36">
        <v>1.3007751937984495</v>
      </c>
      <c r="G172" s="37">
        <v>-3.83</v>
      </c>
      <c r="H172" s="44"/>
      <c r="IU172" s="97">
        <f t="shared" si="10"/>
        <v>-3.8299999999999983</v>
      </c>
      <c r="IV172" s="6" t="b">
        <f t="shared" si="11"/>
        <v>1</v>
      </c>
    </row>
    <row r="173" spans="1:7" ht="12.75">
      <c r="A173" s="25" t="s">
        <v>7</v>
      </c>
      <c r="B173" s="22">
        <f>B168</f>
        <v>32250</v>
      </c>
      <c r="C173" s="23"/>
      <c r="D173" s="38"/>
      <c r="G173" s="44">
        <f>G164-G172</f>
        <v>11.99</v>
      </c>
    </row>
    <row r="174" spans="1:4" ht="12.75">
      <c r="A174" s="25" t="s">
        <v>8</v>
      </c>
      <c r="B174" s="39">
        <f>D168</f>
        <v>24.25</v>
      </c>
      <c r="C174" s="23"/>
      <c r="D174" s="38"/>
    </row>
    <row r="175" spans="1:4" ht="12.75">
      <c r="A175" s="25" t="s">
        <v>9</v>
      </c>
      <c r="B175" s="39">
        <v>65</v>
      </c>
      <c r="C175" s="23"/>
      <c r="D175" s="38"/>
    </row>
    <row r="176" spans="1:4" ht="13.5" thickBot="1">
      <c r="A176" s="40" t="s">
        <v>10</v>
      </c>
      <c r="B176" s="41">
        <v>5</v>
      </c>
      <c r="C176" s="42"/>
      <c r="D176" s="43"/>
    </row>
    <row r="177" spans="1:4" ht="13.5" thickBot="1">
      <c r="A177" s="11"/>
      <c r="B177" s="12"/>
      <c r="C177" s="11"/>
      <c r="D177" s="13"/>
    </row>
    <row r="178" spans="1:4" ht="12.75">
      <c r="A178" s="17" t="s">
        <v>1</v>
      </c>
      <c r="B178" s="18">
        <v>40204</v>
      </c>
      <c r="C178" s="19"/>
      <c r="D178" s="20"/>
    </row>
    <row r="179" spans="1:4" ht="13.5" thickBot="1">
      <c r="A179" s="21" t="s">
        <v>0</v>
      </c>
      <c r="B179" s="22" t="s">
        <v>47</v>
      </c>
      <c r="C179" s="23"/>
      <c r="D179" s="24"/>
    </row>
    <row r="180" spans="1:7" ht="13.5" thickBot="1">
      <c r="A180" s="25" t="s">
        <v>4</v>
      </c>
      <c r="B180" s="26">
        <v>40255</v>
      </c>
      <c r="C180" s="23"/>
      <c r="D180" s="27"/>
      <c r="F180" s="28" t="s">
        <v>24</v>
      </c>
      <c r="G180" s="29" t="s">
        <v>25</v>
      </c>
    </row>
    <row r="181" spans="1:256" ht="13.5" thickBot="1">
      <c r="A181" s="30" t="s">
        <v>3</v>
      </c>
      <c r="B181" s="72">
        <v>3600</v>
      </c>
      <c r="C181" s="22" t="s">
        <v>14</v>
      </c>
      <c r="D181" s="31">
        <v>32.55</v>
      </c>
      <c r="F181" s="32">
        <v>0.6990291262135923</v>
      </c>
      <c r="G181" s="33">
        <v>11.05</v>
      </c>
      <c r="IU181" s="97">
        <f aca="true" t="shared" si="12" ref="IU181:IU189">D181-$D$185</f>
        <v>11.049999999999997</v>
      </c>
      <c r="IV181" s="6" t="b">
        <f aca="true" t="shared" si="13" ref="IV181:IV237">IU181=G181</f>
        <v>1</v>
      </c>
    </row>
    <row r="182" spans="1:256" ht="13.5" thickBot="1">
      <c r="A182" s="30" t="s">
        <v>5</v>
      </c>
      <c r="B182" s="22">
        <v>4150</v>
      </c>
      <c r="C182" s="22" t="s">
        <v>14</v>
      </c>
      <c r="D182" s="31">
        <v>28.68</v>
      </c>
      <c r="F182" s="34">
        <v>0.8058252427184466</v>
      </c>
      <c r="G182" s="35">
        <v>7.18</v>
      </c>
      <c r="IU182" s="97">
        <f t="shared" si="12"/>
        <v>7.18</v>
      </c>
      <c r="IV182" s="6" t="b">
        <f t="shared" si="13"/>
        <v>1</v>
      </c>
    </row>
    <row r="183" spans="1:256" ht="13.5" thickBot="1">
      <c r="A183" s="30" t="s">
        <v>5</v>
      </c>
      <c r="B183" s="22">
        <v>4650</v>
      </c>
      <c r="C183" s="22" t="s">
        <v>14</v>
      </c>
      <c r="D183" s="31">
        <v>24.95</v>
      </c>
      <c r="F183" s="34">
        <v>0.9029126213592233</v>
      </c>
      <c r="G183" s="35">
        <v>3.45</v>
      </c>
      <c r="IU183" s="97">
        <f t="shared" si="12"/>
        <v>3.4499999999999993</v>
      </c>
      <c r="IV183" s="6" t="b">
        <f t="shared" si="13"/>
        <v>1</v>
      </c>
    </row>
    <row r="184" spans="1:256" ht="13.5" thickBot="1">
      <c r="A184" s="30" t="s">
        <v>5</v>
      </c>
      <c r="B184" s="22">
        <v>4900</v>
      </c>
      <c r="C184" s="22" t="s">
        <v>14</v>
      </c>
      <c r="D184" s="31">
        <v>23.1</v>
      </c>
      <c r="F184" s="34">
        <v>0.9514563106796117</v>
      </c>
      <c r="G184" s="35">
        <v>1.6</v>
      </c>
      <c r="IU184" s="97">
        <f t="shared" si="12"/>
        <v>1.6000000000000014</v>
      </c>
      <c r="IV184" s="6" t="b">
        <f t="shared" si="13"/>
        <v>1</v>
      </c>
    </row>
    <row r="185" spans="1:256" ht="13.5" thickBot="1">
      <c r="A185" s="30" t="s">
        <v>5</v>
      </c>
      <c r="B185" s="22">
        <v>5150</v>
      </c>
      <c r="C185" s="22" t="s">
        <v>14</v>
      </c>
      <c r="D185" s="31">
        <v>21.5</v>
      </c>
      <c r="F185" s="34">
        <v>1</v>
      </c>
      <c r="G185" s="35">
        <v>0</v>
      </c>
      <c r="IU185" s="97">
        <f t="shared" si="12"/>
        <v>0</v>
      </c>
      <c r="IV185" s="6" t="b">
        <f t="shared" si="13"/>
        <v>1</v>
      </c>
    </row>
    <row r="186" spans="1:256" ht="13.5" thickBot="1">
      <c r="A186" s="30" t="s">
        <v>5</v>
      </c>
      <c r="B186" s="22">
        <v>5450</v>
      </c>
      <c r="C186" s="22" t="s">
        <v>14</v>
      </c>
      <c r="D186" s="31">
        <v>20.25</v>
      </c>
      <c r="F186" s="34">
        <v>1.058252427184466</v>
      </c>
      <c r="G186" s="35">
        <v>-1.25</v>
      </c>
      <c r="IU186" s="97">
        <f t="shared" si="12"/>
        <v>-1.25</v>
      </c>
      <c r="IV186" s="6" t="b">
        <f t="shared" si="13"/>
        <v>1</v>
      </c>
    </row>
    <row r="187" spans="1:256" ht="13.5" thickBot="1">
      <c r="A187" s="30" t="s">
        <v>5</v>
      </c>
      <c r="B187" s="22">
        <v>5700</v>
      </c>
      <c r="C187" s="22" t="s">
        <v>14</v>
      </c>
      <c r="D187" s="31">
        <v>19.48</v>
      </c>
      <c r="F187" s="34">
        <v>1.1067961165048543</v>
      </c>
      <c r="G187" s="35">
        <v>-2.02</v>
      </c>
      <c r="IU187" s="97">
        <f t="shared" si="12"/>
        <v>-2.0199999999999996</v>
      </c>
      <c r="IV187" s="6" t="b">
        <f t="shared" si="13"/>
        <v>1</v>
      </c>
    </row>
    <row r="188" spans="1:256" ht="13.5" thickBot="1">
      <c r="A188" s="30" t="s">
        <v>5</v>
      </c>
      <c r="B188" s="22">
        <v>6200</v>
      </c>
      <c r="C188" s="22" t="s">
        <v>14</v>
      </c>
      <c r="D188" s="31">
        <v>18.8</v>
      </c>
      <c r="F188" s="34">
        <v>1.203883495145631</v>
      </c>
      <c r="G188" s="35">
        <v>-2.7</v>
      </c>
      <c r="IU188" s="97">
        <f t="shared" si="12"/>
        <v>-2.6999999999999993</v>
      </c>
      <c r="IV188" s="6" t="b">
        <f t="shared" si="13"/>
        <v>1</v>
      </c>
    </row>
    <row r="189" spans="1:256" ht="13.5" thickBot="1">
      <c r="A189" s="30" t="s">
        <v>6</v>
      </c>
      <c r="B189" s="22">
        <v>6700</v>
      </c>
      <c r="C189" s="22" t="s">
        <v>14</v>
      </c>
      <c r="D189" s="31">
        <v>18.54</v>
      </c>
      <c r="F189" s="36">
        <v>1.3009708737864079</v>
      </c>
      <c r="G189" s="37">
        <v>-2.96</v>
      </c>
      <c r="IU189" s="97">
        <f t="shared" si="12"/>
        <v>-2.960000000000001</v>
      </c>
      <c r="IV189" s="6" t="b">
        <f t="shared" si="13"/>
        <v>1</v>
      </c>
    </row>
    <row r="190" spans="1:7" ht="12.75">
      <c r="A190" s="25" t="s">
        <v>7</v>
      </c>
      <c r="B190" s="22">
        <v>5170</v>
      </c>
      <c r="C190" s="23"/>
      <c r="D190" s="38"/>
      <c r="G190" s="44">
        <v>14.01</v>
      </c>
    </row>
    <row r="191" spans="1:4" ht="12.75">
      <c r="A191" s="25" t="s">
        <v>8</v>
      </c>
      <c r="B191" s="39">
        <f>D185</f>
        <v>21.5</v>
      </c>
      <c r="C191" s="23"/>
      <c r="D191" s="38"/>
    </row>
    <row r="192" spans="1:4" ht="12.75">
      <c r="A192" s="25" t="s">
        <v>9</v>
      </c>
      <c r="B192" s="39">
        <v>65</v>
      </c>
      <c r="C192" s="23"/>
      <c r="D192" s="38"/>
    </row>
    <row r="193" spans="1:4" ht="13.5" thickBot="1">
      <c r="A193" s="40" t="s">
        <v>10</v>
      </c>
      <c r="B193" s="41">
        <v>5</v>
      </c>
      <c r="C193" s="42"/>
      <c r="D193" s="43"/>
    </row>
    <row r="194" spans="1:4" ht="13.5" thickBot="1">
      <c r="A194" s="11"/>
      <c r="B194" s="12"/>
      <c r="C194" s="11"/>
      <c r="D194" s="13"/>
    </row>
    <row r="195" spans="1:4" ht="12.75">
      <c r="A195" s="17" t="s">
        <v>1</v>
      </c>
      <c r="B195" s="18">
        <f>B178</f>
        <v>40204</v>
      </c>
      <c r="C195" s="19"/>
      <c r="D195" s="20"/>
    </row>
    <row r="196" spans="1:4" ht="13.5" thickBot="1">
      <c r="A196" s="21" t="s">
        <v>0</v>
      </c>
      <c r="B196" s="22" t="s">
        <v>47</v>
      </c>
      <c r="C196" s="23"/>
      <c r="D196" s="24"/>
    </row>
    <row r="197" spans="1:7" ht="13.5" thickBot="1">
      <c r="A197" s="25" t="s">
        <v>4</v>
      </c>
      <c r="B197" s="26">
        <v>40346</v>
      </c>
      <c r="C197" s="23"/>
      <c r="D197" s="27"/>
      <c r="F197" s="28" t="s">
        <v>24</v>
      </c>
      <c r="G197" s="29" t="s">
        <v>25</v>
      </c>
    </row>
    <row r="198" spans="1:256" ht="13.5" thickBot="1">
      <c r="A198" s="30" t="s">
        <v>3</v>
      </c>
      <c r="B198" s="72">
        <v>3650</v>
      </c>
      <c r="C198" s="22" t="s">
        <v>14</v>
      </c>
      <c r="D198" s="31">
        <v>31.45</v>
      </c>
      <c r="F198" s="32">
        <v>0.7019230769230769</v>
      </c>
      <c r="G198" s="33">
        <v>9.7</v>
      </c>
      <c r="IU198" s="97">
        <f aca="true" t="shared" si="14" ref="IU198:IU206">D198-$D$202</f>
        <v>9.7</v>
      </c>
      <c r="IV198" s="6" t="b">
        <f t="shared" si="13"/>
        <v>1</v>
      </c>
    </row>
    <row r="199" spans="1:256" ht="13.5" thickBot="1">
      <c r="A199" s="30" t="s">
        <v>5</v>
      </c>
      <c r="B199" s="22">
        <v>4150</v>
      </c>
      <c r="C199" s="22" t="s">
        <v>14</v>
      </c>
      <c r="D199" s="31">
        <v>27.93</v>
      </c>
      <c r="F199" s="34">
        <v>0.7980769230769231</v>
      </c>
      <c r="G199" s="35">
        <v>6.18</v>
      </c>
      <c r="IU199" s="97">
        <f t="shared" si="14"/>
        <v>6.18</v>
      </c>
      <c r="IV199" s="6" t="b">
        <f t="shared" si="13"/>
        <v>1</v>
      </c>
    </row>
    <row r="200" spans="1:256" ht="13.5" thickBot="1">
      <c r="A200" s="30" t="s">
        <v>5</v>
      </c>
      <c r="B200" s="22">
        <v>4700</v>
      </c>
      <c r="C200" s="22" t="s">
        <v>14</v>
      </c>
      <c r="D200" s="31">
        <v>24.66</v>
      </c>
      <c r="F200" s="34">
        <v>0.9038461538461539</v>
      </c>
      <c r="G200" s="35">
        <v>2.91</v>
      </c>
      <c r="IU200" s="97">
        <f t="shared" si="14"/>
        <v>2.91</v>
      </c>
      <c r="IV200" s="6" t="b">
        <f t="shared" si="13"/>
        <v>1</v>
      </c>
    </row>
    <row r="201" spans="1:256" ht="13.5" thickBot="1">
      <c r="A201" s="30" t="s">
        <v>5</v>
      </c>
      <c r="B201" s="22">
        <v>4950</v>
      </c>
      <c r="C201" s="22" t="s">
        <v>14</v>
      </c>
      <c r="D201" s="31">
        <v>23.14</v>
      </c>
      <c r="F201" s="34">
        <v>0.9519230769230769</v>
      </c>
      <c r="G201" s="35">
        <v>1.39</v>
      </c>
      <c r="IU201" s="97">
        <f t="shared" si="14"/>
        <v>1.3900000000000006</v>
      </c>
      <c r="IV201" s="6" t="b">
        <f t="shared" si="13"/>
        <v>1</v>
      </c>
    </row>
    <row r="202" spans="1:256" ht="13.5" thickBot="1">
      <c r="A202" s="30" t="s">
        <v>5</v>
      </c>
      <c r="B202" s="22">
        <v>5200</v>
      </c>
      <c r="C202" s="22" t="s">
        <v>14</v>
      </c>
      <c r="D202" s="31">
        <v>21.75</v>
      </c>
      <c r="F202" s="34">
        <v>1</v>
      </c>
      <c r="G202" s="35">
        <v>0</v>
      </c>
      <c r="IU202" s="97">
        <f t="shared" si="14"/>
        <v>0</v>
      </c>
      <c r="IV202" s="6" t="b">
        <f t="shared" si="13"/>
        <v>1</v>
      </c>
    </row>
    <row r="203" spans="1:256" ht="13.5" thickBot="1">
      <c r="A203" s="30" t="s">
        <v>5</v>
      </c>
      <c r="B203" s="22">
        <v>5450</v>
      </c>
      <c r="C203" s="22" t="s">
        <v>14</v>
      </c>
      <c r="D203" s="31">
        <v>20.58</v>
      </c>
      <c r="F203" s="34">
        <v>1.0480769230769231</v>
      </c>
      <c r="G203" s="35">
        <v>-1.17</v>
      </c>
      <c r="IU203" s="97">
        <f t="shared" si="14"/>
        <v>-1.1700000000000017</v>
      </c>
      <c r="IV203" s="6" t="b">
        <f t="shared" si="13"/>
        <v>1</v>
      </c>
    </row>
    <row r="204" spans="1:256" ht="13.5" thickBot="1">
      <c r="A204" s="30" t="s">
        <v>5</v>
      </c>
      <c r="B204" s="22">
        <v>5750</v>
      </c>
      <c r="C204" s="22" t="s">
        <v>14</v>
      </c>
      <c r="D204" s="31">
        <v>19.63</v>
      </c>
      <c r="F204" s="34">
        <v>1.1057692307692308</v>
      </c>
      <c r="G204" s="35">
        <v>-2.12</v>
      </c>
      <c r="IU204" s="97">
        <f t="shared" si="14"/>
        <v>-2.120000000000001</v>
      </c>
      <c r="IV204" s="6" t="b">
        <f t="shared" si="13"/>
        <v>1</v>
      </c>
    </row>
    <row r="205" spans="1:256" ht="13.5" thickBot="1">
      <c r="A205" s="30" t="s">
        <v>5</v>
      </c>
      <c r="B205" s="22">
        <v>6250</v>
      </c>
      <c r="C205" s="22" t="s">
        <v>14</v>
      </c>
      <c r="D205" s="31">
        <v>18.39</v>
      </c>
      <c r="F205" s="34">
        <v>1.2019230769230769</v>
      </c>
      <c r="G205" s="35">
        <v>-3.36</v>
      </c>
      <c r="IU205" s="97">
        <f t="shared" si="14"/>
        <v>-3.3599999999999994</v>
      </c>
      <c r="IV205" s="6" t="b">
        <f t="shared" si="13"/>
        <v>1</v>
      </c>
    </row>
    <row r="206" spans="1:256" ht="13.5" thickBot="1">
      <c r="A206" s="30" t="s">
        <v>6</v>
      </c>
      <c r="B206" s="22">
        <v>6750</v>
      </c>
      <c r="C206" s="22" t="s">
        <v>14</v>
      </c>
      <c r="D206" s="31">
        <v>17.72</v>
      </c>
      <c r="F206" s="36">
        <v>1.2980769230769231</v>
      </c>
      <c r="G206" s="37">
        <v>-4.03</v>
      </c>
      <c r="IU206" s="97">
        <f t="shared" si="14"/>
        <v>-4.030000000000001</v>
      </c>
      <c r="IV206" s="6" t="b">
        <f t="shared" si="13"/>
        <v>1</v>
      </c>
    </row>
    <row r="207" spans="1:7" ht="12.75">
      <c r="A207" s="25" t="s">
        <v>7</v>
      </c>
      <c r="B207" s="22">
        <v>5210</v>
      </c>
      <c r="C207" s="23"/>
      <c r="D207" s="38"/>
      <c r="G207" s="44">
        <v>13.73</v>
      </c>
    </row>
    <row r="208" spans="1:4" ht="12.75">
      <c r="A208" s="25" t="s">
        <v>8</v>
      </c>
      <c r="B208" s="39">
        <f>D202</f>
        <v>21.75</v>
      </c>
      <c r="C208" s="23"/>
      <c r="D208" s="38"/>
    </row>
    <row r="209" spans="1:4" ht="12.75">
      <c r="A209" s="25" t="s">
        <v>9</v>
      </c>
      <c r="B209" s="39">
        <v>65</v>
      </c>
      <c r="C209" s="23"/>
      <c r="D209" s="38"/>
    </row>
    <row r="210" spans="1:4" ht="13.5" thickBot="1">
      <c r="A210" s="40" t="s">
        <v>10</v>
      </c>
      <c r="B210" s="41">
        <v>5</v>
      </c>
      <c r="C210" s="42"/>
      <c r="D210" s="43"/>
    </row>
    <row r="211" spans="1:4" ht="13.5" thickBot="1">
      <c r="A211" s="11"/>
      <c r="B211" s="12"/>
      <c r="C211" s="11"/>
      <c r="D211" s="13"/>
    </row>
    <row r="212" spans="1:4" ht="12.75">
      <c r="A212" s="17" t="s">
        <v>1</v>
      </c>
      <c r="B212" s="18">
        <f>B195</f>
        <v>40204</v>
      </c>
      <c r="C212" s="19"/>
      <c r="D212" s="20"/>
    </row>
    <row r="213" spans="1:4" ht="13.5" thickBot="1">
      <c r="A213" s="21" t="s">
        <v>0</v>
      </c>
      <c r="B213" s="22" t="s">
        <v>47</v>
      </c>
      <c r="C213" s="23"/>
      <c r="D213" s="24"/>
    </row>
    <row r="214" spans="1:7" ht="13.5" thickBot="1">
      <c r="A214" s="25" t="s">
        <v>4</v>
      </c>
      <c r="B214" s="26">
        <v>40437</v>
      </c>
      <c r="C214" s="23"/>
      <c r="D214" s="27"/>
      <c r="F214" s="28" t="s">
        <v>24</v>
      </c>
      <c r="G214" s="29" t="s">
        <v>25</v>
      </c>
    </row>
    <row r="215" spans="1:256" ht="13.5" thickBot="1">
      <c r="A215" s="30" t="s">
        <v>3</v>
      </c>
      <c r="B215" s="72">
        <v>3650</v>
      </c>
      <c r="C215" s="22" t="s">
        <v>14</v>
      </c>
      <c r="D215" s="31">
        <v>30.75</v>
      </c>
      <c r="F215" s="32">
        <v>0.6952380952380952</v>
      </c>
      <c r="G215" s="33">
        <v>8.75</v>
      </c>
      <c r="IU215" s="97">
        <f aca="true" t="shared" si="15" ref="IU215:IU223">D215-$D$219</f>
        <v>8.75</v>
      </c>
      <c r="IV215" s="6" t="b">
        <f t="shared" si="13"/>
        <v>1</v>
      </c>
    </row>
    <row r="216" spans="1:256" ht="13.5" thickBot="1">
      <c r="A216" s="30" t="s">
        <v>5</v>
      </c>
      <c r="B216" s="22">
        <v>4200</v>
      </c>
      <c r="C216" s="22" t="s">
        <v>14</v>
      </c>
      <c r="D216" s="31">
        <v>27.55</v>
      </c>
      <c r="F216" s="34">
        <v>0.8</v>
      </c>
      <c r="G216" s="35">
        <v>5.55</v>
      </c>
      <c r="IU216" s="97">
        <f t="shared" si="15"/>
        <v>5.550000000000001</v>
      </c>
      <c r="IV216" s="6" t="b">
        <f t="shared" si="13"/>
        <v>1</v>
      </c>
    </row>
    <row r="217" spans="1:256" ht="13.5" thickBot="1">
      <c r="A217" s="30" t="s">
        <v>5</v>
      </c>
      <c r="B217" s="22">
        <v>4700</v>
      </c>
      <c r="C217" s="22" t="s">
        <v>14</v>
      </c>
      <c r="D217" s="31">
        <v>24.61</v>
      </c>
      <c r="F217" s="34">
        <v>0.8952380952380953</v>
      </c>
      <c r="G217" s="35">
        <v>2.61</v>
      </c>
      <c r="IU217" s="97">
        <f t="shared" si="15"/>
        <v>2.6099999999999994</v>
      </c>
      <c r="IV217" s="6" t="b">
        <f t="shared" si="13"/>
        <v>1</v>
      </c>
    </row>
    <row r="218" spans="1:256" ht="13.5" thickBot="1">
      <c r="A218" s="30" t="s">
        <v>5</v>
      </c>
      <c r="B218" s="22">
        <v>4950</v>
      </c>
      <c r="C218" s="22" t="s">
        <v>14</v>
      </c>
      <c r="D218" s="31">
        <v>23.26</v>
      </c>
      <c r="F218" s="34">
        <v>0.9428571428571428</v>
      </c>
      <c r="G218" s="35">
        <v>1.26</v>
      </c>
      <c r="IU218" s="97">
        <f t="shared" si="15"/>
        <v>1.2600000000000016</v>
      </c>
      <c r="IV218" s="6" t="b">
        <f t="shared" si="13"/>
        <v>1</v>
      </c>
    </row>
    <row r="219" spans="1:256" ht="13.5" thickBot="1">
      <c r="A219" s="30" t="s">
        <v>5</v>
      </c>
      <c r="B219" s="22">
        <v>5250</v>
      </c>
      <c r="C219" s="22" t="s">
        <v>14</v>
      </c>
      <c r="D219" s="31">
        <v>22</v>
      </c>
      <c r="F219" s="34">
        <v>1</v>
      </c>
      <c r="G219" s="35">
        <v>0</v>
      </c>
      <c r="IU219" s="97">
        <f t="shared" si="15"/>
        <v>0</v>
      </c>
      <c r="IV219" s="6" t="b">
        <f t="shared" si="13"/>
        <v>1</v>
      </c>
    </row>
    <row r="220" spans="1:256" ht="13.5" thickBot="1">
      <c r="A220" s="30" t="s">
        <v>5</v>
      </c>
      <c r="B220" s="22">
        <v>5500</v>
      </c>
      <c r="C220" s="22" t="s">
        <v>14</v>
      </c>
      <c r="D220" s="31">
        <v>20.9</v>
      </c>
      <c r="F220" s="34">
        <v>1.0476190476190477</v>
      </c>
      <c r="G220" s="35">
        <v>-1.1</v>
      </c>
      <c r="IU220" s="97">
        <f t="shared" si="15"/>
        <v>-1.1000000000000014</v>
      </c>
      <c r="IV220" s="6" t="b">
        <f t="shared" si="13"/>
        <v>1</v>
      </c>
    </row>
    <row r="221" spans="1:256" ht="13.5" thickBot="1">
      <c r="A221" s="30" t="s">
        <v>5</v>
      </c>
      <c r="B221" s="22">
        <v>5750</v>
      </c>
      <c r="C221" s="22" t="s">
        <v>14</v>
      </c>
      <c r="D221" s="31">
        <v>19.98</v>
      </c>
      <c r="F221" s="34">
        <v>1.0952380952380953</v>
      </c>
      <c r="G221" s="35">
        <v>-2.02</v>
      </c>
      <c r="IU221" s="97">
        <f t="shared" si="15"/>
        <v>-2.0199999999999996</v>
      </c>
      <c r="IV221" s="6" t="b">
        <f t="shared" si="13"/>
        <v>1</v>
      </c>
    </row>
    <row r="222" spans="1:256" ht="13.5" thickBot="1">
      <c r="A222" s="30" t="s">
        <v>5</v>
      </c>
      <c r="B222" s="22">
        <v>6300</v>
      </c>
      <c r="C222" s="22" t="s">
        <v>14</v>
      </c>
      <c r="D222" s="31">
        <v>18.65</v>
      </c>
      <c r="F222" s="34">
        <v>1.2</v>
      </c>
      <c r="G222" s="35">
        <v>-3.35</v>
      </c>
      <c r="IU222" s="97">
        <f t="shared" si="15"/>
        <v>-3.3500000000000014</v>
      </c>
      <c r="IV222" s="6" t="b">
        <f t="shared" si="13"/>
        <v>1</v>
      </c>
    </row>
    <row r="223" spans="1:256" ht="13.5" thickBot="1">
      <c r="A223" s="30" t="s">
        <v>6</v>
      </c>
      <c r="B223" s="22">
        <v>6800</v>
      </c>
      <c r="C223" s="22" t="s">
        <v>14</v>
      </c>
      <c r="D223" s="31">
        <v>17.85</v>
      </c>
      <c r="F223" s="36">
        <v>1.2952380952380953</v>
      </c>
      <c r="G223" s="37">
        <v>-4.15</v>
      </c>
      <c r="IU223" s="97">
        <f t="shared" si="15"/>
        <v>-4.149999999999999</v>
      </c>
      <c r="IV223" s="6" t="b">
        <f t="shared" si="13"/>
        <v>1</v>
      </c>
    </row>
    <row r="224" spans="1:7" ht="12.75">
      <c r="A224" s="25" t="s">
        <v>7</v>
      </c>
      <c r="B224" s="22">
        <v>5236</v>
      </c>
      <c r="C224" s="23"/>
      <c r="D224" s="38"/>
      <c r="G224" s="44">
        <v>12.9</v>
      </c>
    </row>
    <row r="225" spans="1:4" ht="12.75">
      <c r="A225" s="25" t="s">
        <v>8</v>
      </c>
      <c r="B225" s="39">
        <f>D219</f>
        <v>22</v>
      </c>
      <c r="C225" s="23"/>
      <c r="D225" s="38"/>
    </row>
    <row r="226" spans="1:4" ht="12.75">
      <c r="A226" s="25" t="s">
        <v>9</v>
      </c>
      <c r="B226" s="39">
        <v>65</v>
      </c>
      <c r="C226" s="23"/>
      <c r="D226" s="38"/>
    </row>
    <row r="227" spans="1:4" ht="13.5" thickBot="1">
      <c r="A227" s="40" t="s">
        <v>10</v>
      </c>
      <c r="B227" s="41">
        <v>5</v>
      </c>
      <c r="C227" s="42"/>
      <c r="D227" s="43"/>
    </row>
    <row r="228" spans="1:4" ht="13.5" thickBot="1">
      <c r="A228" s="11"/>
      <c r="B228" s="12"/>
      <c r="C228" s="11"/>
      <c r="D228" s="13"/>
    </row>
    <row r="229" spans="1:4" ht="12.75">
      <c r="A229" s="17" t="s">
        <v>1</v>
      </c>
      <c r="B229" s="18">
        <f>B212</f>
        <v>40204</v>
      </c>
      <c r="C229" s="19"/>
      <c r="D229" s="20"/>
    </row>
    <row r="230" spans="1:4" ht="13.5" thickBot="1">
      <c r="A230" s="21" t="s">
        <v>0</v>
      </c>
      <c r="B230" s="22" t="s">
        <v>47</v>
      </c>
      <c r="C230" s="23"/>
      <c r="D230" s="24"/>
    </row>
    <row r="231" spans="1:7" ht="13.5" thickBot="1">
      <c r="A231" s="25" t="s">
        <v>4</v>
      </c>
      <c r="B231" s="26">
        <v>40527</v>
      </c>
      <c r="C231" s="23"/>
      <c r="D231" s="27"/>
      <c r="F231" s="28" t="s">
        <v>24</v>
      </c>
      <c r="G231" s="29" t="s">
        <v>25</v>
      </c>
    </row>
    <row r="232" spans="1:256" ht="13.5" thickBot="1">
      <c r="A232" s="30" t="s">
        <v>3</v>
      </c>
      <c r="B232" s="72">
        <v>3700</v>
      </c>
      <c r="C232" s="22" t="s">
        <v>14</v>
      </c>
      <c r="D232" s="31">
        <v>30.2</v>
      </c>
      <c r="F232" s="32">
        <v>0.6981132075471698</v>
      </c>
      <c r="G232" s="33">
        <v>8.2</v>
      </c>
      <c r="H232" s="44"/>
      <c r="IU232" s="97">
        <f aca="true" t="shared" si="16" ref="IU232:IU240">D232-$D$236</f>
        <v>8.2</v>
      </c>
      <c r="IV232" s="6" t="b">
        <f t="shared" si="13"/>
        <v>1</v>
      </c>
    </row>
    <row r="233" spans="1:256" ht="13.5" thickBot="1">
      <c r="A233" s="30" t="s">
        <v>5</v>
      </c>
      <c r="B233" s="22">
        <v>4250</v>
      </c>
      <c r="C233" s="22" t="s">
        <v>14</v>
      </c>
      <c r="D233" s="31">
        <v>27.19</v>
      </c>
      <c r="F233" s="34">
        <v>0.8018867924528302</v>
      </c>
      <c r="G233" s="35">
        <v>5.19</v>
      </c>
      <c r="H233" s="44"/>
      <c r="IU233" s="97">
        <f t="shared" si="16"/>
        <v>5.190000000000001</v>
      </c>
      <c r="IV233" s="6" t="b">
        <f t="shared" si="13"/>
        <v>1</v>
      </c>
    </row>
    <row r="234" spans="1:256" ht="13.5" thickBot="1">
      <c r="A234" s="30" t="s">
        <v>5</v>
      </c>
      <c r="B234" s="22">
        <v>4750</v>
      </c>
      <c r="C234" s="22" t="s">
        <v>14</v>
      </c>
      <c r="D234" s="31">
        <v>24.45</v>
      </c>
      <c r="F234" s="34">
        <v>0.8962264150943396</v>
      </c>
      <c r="G234" s="35">
        <v>2.45</v>
      </c>
      <c r="H234" s="44"/>
      <c r="IU234" s="97">
        <f t="shared" si="16"/>
        <v>2.4499999999999993</v>
      </c>
      <c r="IV234" s="6" t="b">
        <f t="shared" si="13"/>
        <v>1</v>
      </c>
    </row>
    <row r="235" spans="1:256" ht="13.5" thickBot="1">
      <c r="A235" s="30" t="s">
        <v>5</v>
      </c>
      <c r="B235" s="22">
        <v>5050</v>
      </c>
      <c r="C235" s="22" t="s">
        <v>14</v>
      </c>
      <c r="D235" s="31">
        <v>23.18</v>
      </c>
      <c r="F235" s="34">
        <v>0.9528301886792453</v>
      </c>
      <c r="G235" s="35">
        <v>1.18</v>
      </c>
      <c r="H235" s="44"/>
      <c r="IU235" s="97">
        <f t="shared" si="16"/>
        <v>1.1799999999999997</v>
      </c>
      <c r="IV235" s="6" t="b">
        <f t="shared" si="13"/>
        <v>1</v>
      </c>
    </row>
    <row r="236" spans="1:256" ht="13.5" thickBot="1">
      <c r="A236" s="30" t="s">
        <v>5</v>
      </c>
      <c r="B236" s="22">
        <v>5300</v>
      </c>
      <c r="C236" s="22" t="s">
        <v>14</v>
      </c>
      <c r="D236" s="31">
        <v>22</v>
      </c>
      <c r="F236" s="34">
        <v>1</v>
      </c>
      <c r="G236" s="35">
        <v>0</v>
      </c>
      <c r="H236" s="44"/>
      <c r="IU236" s="97">
        <f t="shared" si="16"/>
        <v>0</v>
      </c>
      <c r="IV236" s="6" t="b">
        <f t="shared" si="13"/>
        <v>1</v>
      </c>
    </row>
    <row r="237" spans="1:256" ht="13.5" thickBot="1">
      <c r="A237" s="30" t="s">
        <v>5</v>
      </c>
      <c r="B237" s="22">
        <v>5550</v>
      </c>
      <c r="C237" s="22" t="s">
        <v>14</v>
      </c>
      <c r="D237" s="31">
        <v>20.95</v>
      </c>
      <c r="F237" s="34">
        <v>1.0471698113207548</v>
      </c>
      <c r="G237" s="35">
        <v>-1.05</v>
      </c>
      <c r="H237" s="44"/>
      <c r="IU237" s="97">
        <f t="shared" si="16"/>
        <v>-1.0500000000000007</v>
      </c>
      <c r="IV237" s="6" t="b">
        <f t="shared" si="13"/>
        <v>1</v>
      </c>
    </row>
    <row r="238" spans="1:256" ht="13.5" thickBot="1">
      <c r="A238" s="30" t="s">
        <v>5</v>
      </c>
      <c r="B238" s="22">
        <v>5850</v>
      </c>
      <c r="C238" s="22" t="s">
        <v>14</v>
      </c>
      <c r="D238" s="31">
        <v>20.03</v>
      </c>
      <c r="F238" s="34">
        <v>1.1037735849056605</v>
      </c>
      <c r="G238" s="35">
        <v>-1.97</v>
      </c>
      <c r="H238" s="44"/>
      <c r="IU238" s="97">
        <f t="shared" si="16"/>
        <v>-1.9699999999999989</v>
      </c>
      <c r="IV238" s="6" t="b">
        <f aca="true" t="shared" si="17" ref="IV238:IV257">IU238=G238</f>
        <v>1</v>
      </c>
    </row>
    <row r="239" spans="1:256" ht="13.5" thickBot="1">
      <c r="A239" s="30" t="s">
        <v>5</v>
      </c>
      <c r="B239" s="22">
        <v>6350</v>
      </c>
      <c r="C239" s="22" t="s">
        <v>14</v>
      </c>
      <c r="D239" s="31">
        <v>18.64</v>
      </c>
      <c r="F239" s="34">
        <v>1.1981132075471699</v>
      </c>
      <c r="G239" s="35">
        <v>-3.36</v>
      </c>
      <c r="H239" s="44"/>
      <c r="IU239" s="97">
        <f t="shared" si="16"/>
        <v>-3.3599999999999994</v>
      </c>
      <c r="IV239" s="6" t="b">
        <f t="shared" si="17"/>
        <v>1</v>
      </c>
    </row>
    <row r="240" spans="1:256" ht="13.5" thickBot="1">
      <c r="A240" s="30" t="s">
        <v>6</v>
      </c>
      <c r="B240" s="22">
        <v>6900</v>
      </c>
      <c r="C240" s="22" t="s">
        <v>14</v>
      </c>
      <c r="D240" s="31">
        <v>17.72</v>
      </c>
      <c r="F240" s="36">
        <v>1.3018867924528301</v>
      </c>
      <c r="G240" s="37">
        <v>-4.28</v>
      </c>
      <c r="H240" s="44"/>
      <c r="IU240" s="97">
        <f t="shared" si="16"/>
        <v>-4.280000000000001</v>
      </c>
      <c r="IV240" s="6" t="b">
        <f t="shared" si="17"/>
        <v>1</v>
      </c>
    </row>
    <row r="241" spans="1:7" ht="12.75">
      <c r="A241" s="25" t="s">
        <v>7</v>
      </c>
      <c r="B241" s="22">
        <v>5299</v>
      </c>
      <c r="C241" s="23"/>
      <c r="D241" s="38"/>
      <c r="G241" s="44">
        <v>12.477910131616404</v>
      </c>
    </row>
    <row r="242" spans="1:4" ht="12.75">
      <c r="A242" s="25" t="s">
        <v>8</v>
      </c>
      <c r="B242" s="39">
        <f>D236</f>
        <v>22</v>
      </c>
      <c r="C242" s="23"/>
      <c r="D242" s="38"/>
    </row>
    <row r="243" spans="1:4" ht="12.75">
      <c r="A243" s="25" t="s">
        <v>9</v>
      </c>
      <c r="B243" s="39">
        <v>65</v>
      </c>
      <c r="C243" s="23"/>
      <c r="D243" s="38"/>
    </row>
    <row r="244" spans="1:4" ht="13.5" thickBot="1">
      <c r="A244" s="40" t="s">
        <v>10</v>
      </c>
      <c r="B244" s="41">
        <v>5</v>
      </c>
      <c r="C244" s="42"/>
      <c r="D244" s="43"/>
    </row>
    <row r="245" ht="13.5" thickBot="1"/>
    <row r="246" spans="1:4" ht="12.75">
      <c r="A246" s="17" t="s">
        <v>1</v>
      </c>
      <c r="B246" s="18">
        <f>B229</f>
        <v>40204</v>
      </c>
      <c r="C246" s="19"/>
      <c r="D246" s="20"/>
    </row>
    <row r="247" spans="1:4" ht="13.5" thickBot="1">
      <c r="A247" s="21" t="s">
        <v>0</v>
      </c>
      <c r="B247" s="22" t="s">
        <v>47</v>
      </c>
      <c r="C247" s="23"/>
      <c r="D247" s="24"/>
    </row>
    <row r="248" spans="1:7" ht="13.5" thickBot="1">
      <c r="A248" s="25" t="s">
        <v>4</v>
      </c>
      <c r="B248" s="26">
        <v>40619</v>
      </c>
      <c r="C248" s="23"/>
      <c r="D248" s="27"/>
      <c r="F248" s="28" t="s">
        <v>24</v>
      </c>
      <c r="G248" s="29" t="s">
        <v>25</v>
      </c>
    </row>
    <row r="249" spans="1:256" ht="12.75">
      <c r="A249" s="30" t="s">
        <v>3</v>
      </c>
      <c r="B249" s="72">
        <v>3750</v>
      </c>
      <c r="C249" s="22" t="s">
        <v>14</v>
      </c>
      <c r="D249" s="31">
        <v>30.62</v>
      </c>
      <c r="F249" s="32">
        <v>0.7009345794392523</v>
      </c>
      <c r="G249" s="33">
        <v>8.37</v>
      </c>
      <c r="IU249" s="97">
        <f aca="true" t="shared" si="18" ref="IU249:IU257">D249-$D$253</f>
        <v>8.370000000000001</v>
      </c>
      <c r="IV249" s="6" t="b">
        <f t="shared" si="17"/>
        <v>1</v>
      </c>
    </row>
    <row r="250" spans="1:256" ht="12.75">
      <c r="A250" s="30" t="s">
        <v>5</v>
      </c>
      <c r="B250" s="22">
        <v>4300</v>
      </c>
      <c r="C250" s="22" t="s">
        <v>14</v>
      </c>
      <c r="D250" s="31">
        <v>27.28</v>
      </c>
      <c r="F250" s="34">
        <v>0.8037383177570093</v>
      </c>
      <c r="G250" s="35">
        <v>5.03</v>
      </c>
      <c r="IU250" s="98">
        <f t="shared" si="18"/>
        <v>5.030000000000001</v>
      </c>
      <c r="IV250" s="6" t="b">
        <f t="shared" si="17"/>
        <v>1</v>
      </c>
    </row>
    <row r="251" spans="1:256" ht="12.75">
      <c r="A251" s="30" t="s">
        <v>5</v>
      </c>
      <c r="B251" s="22">
        <v>4850</v>
      </c>
      <c r="C251" s="22" t="s">
        <v>14</v>
      </c>
      <c r="D251" s="31">
        <v>24.43</v>
      </c>
      <c r="F251" s="34">
        <v>0.9065420560747663</v>
      </c>
      <c r="G251" s="35">
        <v>2.18</v>
      </c>
      <c r="IU251" s="98">
        <f t="shared" si="18"/>
        <v>2.1799999999999997</v>
      </c>
      <c r="IV251" s="6" t="b">
        <f t="shared" si="17"/>
        <v>1</v>
      </c>
    </row>
    <row r="252" spans="1:256" ht="12.75">
      <c r="A252" s="30" t="s">
        <v>5</v>
      </c>
      <c r="B252" s="22">
        <v>5100</v>
      </c>
      <c r="C252" s="22" t="s">
        <v>14</v>
      </c>
      <c r="D252" s="31">
        <v>23.3</v>
      </c>
      <c r="F252" s="34">
        <v>0.9532710280373832</v>
      </c>
      <c r="G252" s="35">
        <v>1.05</v>
      </c>
      <c r="IU252" s="98">
        <f t="shared" si="18"/>
        <v>1.0500000000000007</v>
      </c>
      <c r="IV252" s="6" t="b">
        <f t="shared" si="17"/>
        <v>1</v>
      </c>
    </row>
    <row r="253" spans="1:256" ht="12.75">
      <c r="A253" s="30" t="s">
        <v>5</v>
      </c>
      <c r="B253" s="22">
        <v>5350</v>
      </c>
      <c r="C253" s="22" t="s">
        <v>14</v>
      </c>
      <c r="D253" s="31">
        <v>22.25</v>
      </c>
      <c r="F253" s="34">
        <v>1</v>
      </c>
      <c r="G253" s="35">
        <v>0</v>
      </c>
      <c r="IU253" s="98">
        <f t="shared" si="18"/>
        <v>0</v>
      </c>
      <c r="IV253" s="6" t="b">
        <f t="shared" si="17"/>
        <v>1</v>
      </c>
    </row>
    <row r="254" spans="1:256" ht="12.75">
      <c r="A254" s="30" t="s">
        <v>5</v>
      </c>
      <c r="B254" s="22">
        <v>5650</v>
      </c>
      <c r="C254" s="22" t="s">
        <v>14</v>
      </c>
      <c r="D254" s="31">
        <v>21.19</v>
      </c>
      <c r="F254" s="34">
        <v>1.0560747663551402</v>
      </c>
      <c r="G254" s="35">
        <v>-1.06</v>
      </c>
      <c r="IU254" s="98">
        <f t="shared" si="18"/>
        <v>-1.0599999999999987</v>
      </c>
      <c r="IV254" s="6" t="b">
        <f t="shared" si="17"/>
        <v>1</v>
      </c>
    </row>
    <row r="255" spans="1:256" ht="12.75">
      <c r="A255" s="30" t="s">
        <v>5</v>
      </c>
      <c r="B255" s="22">
        <v>5900</v>
      </c>
      <c r="C255" s="22" t="s">
        <v>14</v>
      </c>
      <c r="D255" s="31">
        <v>20.39</v>
      </c>
      <c r="F255" s="34">
        <v>1.102803738317757</v>
      </c>
      <c r="G255" s="35">
        <v>-1.86</v>
      </c>
      <c r="IU255" s="98">
        <f t="shared" si="18"/>
        <v>-1.8599999999999994</v>
      </c>
      <c r="IV255" s="6" t="b">
        <f t="shared" si="17"/>
        <v>1</v>
      </c>
    </row>
    <row r="256" spans="1:256" ht="12.75">
      <c r="A256" s="30" t="s">
        <v>5</v>
      </c>
      <c r="B256" s="22">
        <v>6450</v>
      </c>
      <c r="C256" s="22" t="s">
        <v>14</v>
      </c>
      <c r="D256" s="31">
        <v>19</v>
      </c>
      <c r="F256" s="34">
        <v>1.205607476635514</v>
      </c>
      <c r="G256" s="35">
        <v>-3.25</v>
      </c>
      <c r="IU256" s="98">
        <f t="shared" si="18"/>
        <v>-3.25</v>
      </c>
      <c r="IV256" s="6" t="b">
        <f t="shared" si="17"/>
        <v>1</v>
      </c>
    </row>
    <row r="257" spans="1:256" ht="13.5" thickBot="1">
      <c r="A257" s="30" t="s">
        <v>6</v>
      </c>
      <c r="B257" s="22">
        <v>6950</v>
      </c>
      <c r="C257" s="22" t="s">
        <v>14</v>
      </c>
      <c r="D257" s="31">
        <v>18.17</v>
      </c>
      <c r="F257" s="36">
        <v>1.2990654205607477</v>
      </c>
      <c r="G257" s="37">
        <v>-4.08</v>
      </c>
      <c r="IU257" s="99">
        <f t="shared" si="18"/>
        <v>-4.079999999999998</v>
      </c>
      <c r="IV257" s="6" t="b">
        <f t="shared" si="17"/>
        <v>1</v>
      </c>
    </row>
    <row r="258" spans="1:7" ht="12.75">
      <c r="A258" s="25" t="s">
        <v>7</v>
      </c>
      <c r="B258" s="22">
        <v>5361</v>
      </c>
      <c r="C258" s="23"/>
      <c r="D258" s="38"/>
      <c r="G258" s="44">
        <v>12.45</v>
      </c>
    </row>
    <row r="259" spans="1:4" ht="12.75">
      <c r="A259" s="25" t="s">
        <v>8</v>
      </c>
      <c r="B259" s="39">
        <f>D253</f>
        <v>22.25</v>
      </c>
      <c r="C259" s="23"/>
      <c r="D259" s="38"/>
    </row>
    <row r="260" spans="1:4" ht="12.75">
      <c r="A260" s="25" t="s">
        <v>9</v>
      </c>
      <c r="B260" s="39">
        <v>65</v>
      </c>
      <c r="C260" s="23"/>
      <c r="D260" s="38"/>
    </row>
    <row r="261" spans="1:4" ht="13.5" thickBot="1">
      <c r="A261" s="40" t="s">
        <v>10</v>
      </c>
      <c r="B261" s="41">
        <v>5</v>
      </c>
      <c r="C261" s="42"/>
      <c r="D261" s="43"/>
    </row>
  </sheetData>
  <sheetProtection/>
  <mergeCells count="12">
    <mergeCell ref="J38:K38"/>
    <mergeCell ref="J34:K34"/>
    <mergeCell ref="J35:K35"/>
    <mergeCell ref="J36:K36"/>
    <mergeCell ref="J26:K26"/>
    <mergeCell ref="J33:K33"/>
    <mergeCell ref="J28:K28"/>
    <mergeCell ref="J29:K29"/>
    <mergeCell ref="J30:K30"/>
    <mergeCell ref="J31:K31"/>
    <mergeCell ref="J32:K32"/>
    <mergeCell ref="J27:K27"/>
  </mergeCells>
  <printOptions/>
  <pageMargins left="0.598031496" right="0" top="0.196850393700787" bottom="0.984251968503937" header="0.511811023622047" footer="0.511811023622047"/>
  <pageSetup horizontalDpi="600" verticalDpi="600" orientation="portrait" paperSize="9" r:id="rId2"/>
  <ignoredErrors>
    <ignoredError sqref="B195 B229 B246 B42 B59 B76 B93 B110 B127 B144 B161 B212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Safex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Koen</dc:creator>
  <cp:keywords/>
  <dc:description/>
  <cp:lastModifiedBy>Nolene Naidu</cp:lastModifiedBy>
  <cp:lastPrinted>2007-10-03T11:11:37Z</cp:lastPrinted>
  <dcterms:created xsi:type="dcterms:W3CDTF">2003-10-21T06:56:44Z</dcterms:created>
  <dcterms:modified xsi:type="dcterms:W3CDTF">2010-01-26T09:02:10Z</dcterms:modified>
  <cp:category/>
  <cp:version/>
  <cp:contentType/>
  <cp:contentStatus/>
</cp:coreProperties>
</file>