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341" yWindow="81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<sst xmlns="http://schemas.openxmlformats.org/spreadsheetml/2006/main" count="603" uniqueCount="58">
  <si>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</si>
  <si>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</si>
  <si>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</si>
  <si>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</si>
  <si>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</si>
  <si>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</si>
  <si>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</si>
  <si>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</si>
  <si>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</si>
  <si>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</si>
  <si>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</si>
  <si>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</si>
  <si>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</si>
  <si>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</si>
  <si>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</si>
  <si>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</si>
  <si>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</si>
  <si>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</si>
  <si>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</si>
  <si>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</si>
  <si>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</si>
  <si>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</si>
  <si>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</si>
  <si>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</si>
  <si>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</si>
  <si>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</si>
  <si>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</si>
  <si>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</si>
  <si>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</si>
  <si>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</si>
  <si>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</si>
  <si>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</si>
  <si>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</si>
  <si>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</si>
  <si>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</si>
  <si>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</si>
  <si>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</si>
  <si>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</si>
  <si>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</si>
  <si>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</si>
  <si>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</si>
  <si>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/>
  </si>
  <si>
    <t>27-March-2014</t>
  </si>
  <si>
    <t>PLEASE NOTE THE FOLLOWING VOLATILITY SKEW CHANGES WITH EFFECT FROM THURSDAY</t>
  </si>
  <si>
    <t>27 March 2014 FOR SETTLEMENT ON FRIDAY 28 March 2014</t>
  </si>
  <si>
    <t>SAFEX MTM 26-March-2014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</si>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</sst>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66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66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66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447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66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447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663" applyNumberFormat="1" applyFont="1" applyFill="1" applyBorder="1" applyAlignment="1">
      <alignment horizontal="center"/>
    </xf>
    <xf numFmtId="10" fontId="0" fillId="16" borderId="34" xfId="66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663" applyNumberFormat="1" applyFont="1" applyFill="1" applyBorder="1" applyAlignment="1">
      <alignment horizontal="center"/>
    </xf>
    <xf numFmtId="196" fontId="0" fillId="16" borderId="27" xfId="681" applyNumberFormat="1" applyFont="1" applyFill="1" applyBorder="1" applyAlignment="1">
      <alignment/>
    </xf>
    <xf numFmtId="196" fontId="0" fillId="16" borderId="44" xfId="681" applyNumberFormat="1" applyFont="1" applyFill="1" applyBorder="1" applyAlignment="1">
      <alignment/>
    </xf>
    <xf numFmtId="191" fontId="0" fillId="16" borderId="24" xfId="681" applyNumberFormat="1" applyFont="1" applyFill="1" applyBorder="1" applyAlignment="1">
      <alignment/>
    </xf>
    <xf numFmtId="191" fontId="0" fillId="16" borderId="50" xfId="681" applyNumberFormat="1" applyFont="1" applyFill="1" applyBorder="1" applyAlignment="1">
      <alignment/>
    </xf>
    <xf numFmtId="191" fontId="0" fillId="16" borderId="49" xfId="681" applyNumberFormat="1" applyFont="1" applyFill="1" applyBorder="1" applyAlignment="1">
      <alignment/>
    </xf>
    <xf numFmtId="196" fontId="0" fillId="16" borderId="32" xfId="68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625" applyFont="1" applyBorder="1">
      <alignment/>
      <protection/>
    </xf>
    <xf numFmtId="2" fontId="6" fillId="0" borderId="0" xfId="625" applyNumberFormat="1" applyFont="1" applyBorder="1">
      <alignment/>
      <protection/>
    </xf>
    <xf numFmtId="0" fontId="7" fillId="0" borderId="0" xfId="625" applyFont="1">
      <alignment/>
      <protection/>
    </xf>
    <xf numFmtId="2" fontId="6" fillId="0" borderId="0" xfId="62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625">
      <alignment/>
      <protection/>
    </xf>
    <xf numFmtId="0" fontId="6" fillId="0" borderId="58" xfId="625" applyFont="1" applyBorder="1" applyAlignment="1" applyProtection="1">
      <alignment horizontal="left"/>
      <protection locked="0"/>
    </xf>
    <xf numFmtId="178" fontId="6" fillId="0" borderId="59" xfId="625" applyNumberFormat="1" applyFont="1" applyBorder="1" applyAlignment="1" applyProtection="1">
      <alignment horizontal="center"/>
      <protection locked="0"/>
    </xf>
    <xf numFmtId="0" fontId="7" fillId="0" borderId="59" xfId="625" applyFont="1" applyBorder="1">
      <alignment/>
      <protection/>
    </xf>
    <xf numFmtId="0" fontId="7" fillId="0" borderId="60" xfId="625" applyFont="1" applyBorder="1">
      <alignment/>
      <protection/>
    </xf>
    <xf numFmtId="0" fontId="6" fillId="0" borderId="61" xfId="625" applyFont="1" applyBorder="1" applyAlignment="1" applyProtection="1">
      <alignment horizontal="left"/>
      <protection locked="0"/>
    </xf>
    <xf numFmtId="0" fontId="6" fillId="0" borderId="62" xfId="625" applyFont="1" applyBorder="1" applyAlignment="1">
      <alignment horizontal="center"/>
      <protection/>
    </xf>
    <xf numFmtId="0" fontId="6" fillId="0" borderId="62" xfId="625" applyFont="1" applyBorder="1">
      <alignment/>
      <protection/>
    </xf>
    <xf numFmtId="0" fontId="6" fillId="0" borderId="63" xfId="625" applyFont="1" applyBorder="1" applyAlignment="1">
      <alignment horizontal="center"/>
      <protection/>
    </xf>
    <xf numFmtId="0" fontId="6" fillId="0" borderId="61" xfId="625" applyFont="1" applyBorder="1">
      <alignment/>
      <protection/>
    </xf>
    <xf numFmtId="178" fontId="6" fillId="0" borderId="62" xfId="625" applyNumberFormat="1" applyFont="1" applyBorder="1" applyAlignment="1" applyProtection="1">
      <alignment horizontal="center"/>
      <protection locked="0"/>
    </xf>
    <xf numFmtId="0" fontId="6" fillId="0" borderId="63" xfId="625" applyFont="1" applyBorder="1">
      <alignment/>
      <protection/>
    </xf>
    <xf numFmtId="2" fontId="6" fillId="0" borderId="64" xfId="625" applyNumberFormat="1" applyFont="1" applyBorder="1">
      <alignment/>
      <protection/>
    </xf>
    <xf numFmtId="2" fontId="6" fillId="0" borderId="47" xfId="625" applyNumberFormat="1" applyFont="1" applyBorder="1">
      <alignment/>
      <protection/>
    </xf>
    <xf numFmtId="0" fontId="6" fillId="0" borderId="61" xfId="625" applyFont="1" applyBorder="1" applyAlignment="1">
      <alignment horizontal="left"/>
      <protection/>
    </xf>
    <xf numFmtId="1" fontId="6" fillId="0" borderId="62" xfId="625" applyNumberFormat="1" applyFont="1" applyBorder="1" applyAlignment="1">
      <alignment horizontal="center"/>
      <protection/>
    </xf>
    <xf numFmtId="2" fontId="6" fillId="0" borderId="63" xfId="625" applyNumberFormat="1" applyFont="1" applyBorder="1" applyAlignment="1">
      <alignment horizontal="center"/>
      <protection/>
    </xf>
    <xf numFmtId="2" fontId="6" fillId="0" borderId="63" xfId="625" applyNumberFormat="1" applyFont="1" applyBorder="1">
      <alignment/>
      <protection/>
    </xf>
    <xf numFmtId="2" fontId="7" fillId="0" borderId="0" xfId="625" applyNumberFormat="1" applyFont="1">
      <alignment/>
      <protection/>
    </xf>
    <xf numFmtId="2" fontId="6" fillId="0" borderId="62" xfId="625" applyNumberFormat="1" applyFont="1" applyBorder="1" applyAlignment="1">
      <alignment horizontal="center"/>
      <protection/>
    </xf>
    <xf numFmtId="0" fontId="6" fillId="0" borderId="65" xfId="625" applyFont="1" applyBorder="1">
      <alignment/>
      <protection/>
    </xf>
    <xf numFmtId="2" fontId="6" fillId="0" borderId="66" xfId="625" applyNumberFormat="1" applyFont="1" applyBorder="1" applyAlignment="1">
      <alignment horizontal="center"/>
      <protection/>
    </xf>
    <xf numFmtId="0" fontId="6" fillId="0" borderId="66" xfId="625" applyFont="1" applyBorder="1">
      <alignment/>
      <protection/>
    </xf>
    <xf numFmtId="2" fontId="6" fillId="0" borderId="67" xfId="625" applyNumberFormat="1" applyFont="1" applyBorder="1">
      <alignment/>
      <protection/>
    </xf>
    <xf numFmtId="2" fontId="6" fillId="0" borderId="60" xfId="625" applyNumberFormat="1" applyFont="1" applyBorder="1" applyAlignment="1">
      <alignment horizontal="center"/>
      <protection/>
    </xf>
    <xf numFmtId="2" fontId="6" fillId="0" borderId="67" xfId="625" applyNumberFormat="1" applyFont="1" applyBorder="1" applyAlignment="1">
      <alignment horizontal="center"/>
      <protection/>
    </xf>
    <xf numFmtId="10" fontId="6" fillId="0" borderId="68" xfId="681" applyNumberFormat="1" applyFont="1" applyBorder="1" applyAlignment="1">
      <alignment horizontal="center"/>
    </xf>
    <xf numFmtId="10" fontId="6" fillId="0" borderId="69" xfId="681" applyNumberFormat="1" applyFont="1" applyBorder="1" applyAlignment="1">
      <alignment horizontal="center"/>
    </xf>
    <xf numFmtId="10" fontId="6" fillId="0" borderId="70" xfId="681" applyNumberFormat="1" applyFont="1" applyBorder="1" applyAlignment="1">
      <alignment horizontal="center"/>
    </xf>
    <xf numFmtId="2" fontId="6" fillId="0" borderId="37" xfId="625" applyNumberFormat="1" applyFont="1" applyBorder="1">
      <alignment/>
      <protection/>
    </xf>
    <xf numFmtId="0" fontId="7" fillId="0" borderId="29" xfId="625" applyFont="1" applyBorder="1">
      <alignment/>
      <protection/>
    </xf>
    <xf numFmtId="0" fontId="7" fillId="0" borderId="30" xfId="625" applyFont="1" applyBorder="1">
      <alignment/>
      <protection/>
    </xf>
    <xf numFmtId="10" fontId="6" fillId="0" borderId="24" xfId="681" applyNumberFormat="1" applyFont="1" applyBorder="1" applyAlignment="1">
      <alignment/>
    </xf>
    <xf numFmtId="0" fontId="7" fillId="0" borderId="31" xfId="625" applyFont="1" applyBorder="1">
      <alignment/>
      <protection/>
    </xf>
    <xf numFmtId="2" fontId="6" fillId="0" borderId="38" xfId="62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66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627">
      <alignment/>
      <protection/>
    </xf>
    <xf numFmtId="0" fontId="6" fillId="0" borderId="0" xfId="629" applyFont="1" applyBorder="1">
      <alignment/>
      <protection/>
    </xf>
    <xf numFmtId="2" fontId="6" fillId="0" borderId="0" xfId="629" applyNumberFormat="1" applyFont="1" applyBorder="1">
      <alignment/>
      <protection/>
    </xf>
    <xf numFmtId="0" fontId="7" fillId="0" borderId="0" xfId="629" applyFont="1">
      <alignment/>
      <protection/>
    </xf>
    <xf numFmtId="2" fontId="6" fillId="0" borderId="0" xfId="629" applyNumberFormat="1" applyFont="1" applyBorder="1" applyAlignment="1">
      <alignment horizontal="center"/>
      <protection/>
    </xf>
    <xf numFmtId="0" fontId="6" fillId="0" borderId="0" xfId="630" applyFont="1" applyBorder="1">
      <alignment/>
      <protection/>
    </xf>
    <xf numFmtId="2" fontId="6" fillId="0" borderId="0" xfId="630" applyNumberFormat="1" applyFont="1" applyBorder="1">
      <alignment/>
      <protection/>
    </xf>
    <xf numFmtId="0" fontId="7" fillId="0" borderId="0" xfId="630" applyFont="1">
      <alignment/>
      <protection/>
    </xf>
    <xf numFmtId="2" fontId="6" fillId="0" borderId="0" xfId="630" applyNumberFormat="1" applyFont="1" applyBorder="1" applyAlignment="1">
      <alignment horizontal="center"/>
      <protection/>
    </xf>
    <xf numFmtId="0" fontId="7" fillId="0" borderId="0" xfId="614">
      <alignment/>
      <protection/>
    </xf>
    <xf numFmtId="0" fontId="6" fillId="0" borderId="0" xfId="614" applyFont="1" applyBorder="1">
      <alignment/>
      <protection/>
    </xf>
    <xf numFmtId="2" fontId="6" fillId="0" borderId="0" xfId="614" applyNumberFormat="1" applyFont="1" applyBorder="1">
      <alignment/>
      <protection/>
    </xf>
    <xf numFmtId="0" fontId="6" fillId="0" borderId="58" xfId="614" applyFont="1" applyBorder="1" applyAlignment="1" applyProtection="1">
      <alignment horizontal="left"/>
      <protection locked="0"/>
    </xf>
    <xf numFmtId="178" fontId="6" fillId="0" borderId="59" xfId="614" applyNumberFormat="1" applyFont="1" applyBorder="1" applyAlignment="1" applyProtection="1">
      <alignment horizontal="center"/>
      <protection locked="0"/>
    </xf>
    <xf numFmtId="0" fontId="7" fillId="0" borderId="59" xfId="614" applyFont="1" applyBorder="1">
      <alignment/>
      <protection/>
    </xf>
    <xf numFmtId="0" fontId="7" fillId="0" borderId="60" xfId="614" applyFont="1" applyBorder="1">
      <alignment/>
      <protection/>
    </xf>
    <xf numFmtId="0" fontId="7" fillId="0" borderId="0" xfId="614" applyFont="1">
      <alignment/>
      <protection/>
    </xf>
    <xf numFmtId="0" fontId="6" fillId="0" borderId="61" xfId="614" applyFont="1" applyBorder="1" applyAlignment="1" applyProtection="1">
      <alignment horizontal="left"/>
      <protection locked="0"/>
    </xf>
    <xf numFmtId="0" fontId="6" fillId="0" borderId="62" xfId="614" applyFont="1" applyBorder="1" applyAlignment="1">
      <alignment horizontal="center"/>
      <protection/>
    </xf>
    <xf numFmtId="0" fontId="6" fillId="0" borderId="62" xfId="614" applyFont="1" applyBorder="1">
      <alignment/>
      <protection/>
    </xf>
    <xf numFmtId="0" fontId="6" fillId="0" borderId="63" xfId="614" applyFont="1" applyBorder="1" applyAlignment="1">
      <alignment horizontal="center"/>
      <protection/>
    </xf>
    <xf numFmtId="0" fontId="6" fillId="0" borderId="61" xfId="614" applyFont="1" applyBorder="1">
      <alignment/>
      <protection/>
    </xf>
    <xf numFmtId="178" fontId="6" fillId="0" borderId="62" xfId="614" applyNumberFormat="1" applyFont="1" applyBorder="1" applyAlignment="1" applyProtection="1">
      <alignment horizontal="center"/>
      <protection locked="0"/>
    </xf>
    <xf numFmtId="0" fontId="6" fillId="0" borderId="63" xfId="614" applyFont="1" applyBorder="1">
      <alignment/>
      <protection/>
    </xf>
    <xf numFmtId="2" fontId="6" fillId="0" borderId="64" xfId="614" applyNumberFormat="1" applyFont="1" applyBorder="1">
      <alignment/>
      <protection/>
    </xf>
    <xf numFmtId="2" fontId="6" fillId="0" borderId="47" xfId="614" applyNumberFormat="1" applyFont="1" applyBorder="1">
      <alignment/>
      <protection/>
    </xf>
    <xf numFmtId="0" fontId="6" fillId="0" borderId="61" xfId="614" applyFont="1" applyBorder="1" applyAlignment="1">
      <alignment horizontal="left"/>
      <protection/>
    </xf>
    <xf numFmtId="1" fontId="6" fillId="0" borderId="62" xfId="614" applyNumberFormat="1" applyFont="1" applyBorder="1" applyAlignment="1">
      <alignment horizontal="center"/>
      <protection/>
    </xf>
    <xf numFmtId="2" fontId="6" fillId="0" borderId="63" xfId="614" applyNumberFormat="1" applyFont="1" applyBorder="1" applyAlignment="1">
      <alignment horizontal="center"/>
      <protection/>
    </xf>
    <xf numFmtId="2" fontId="6" fillId="0" borderId="63" xfId="614" applyNumberFormat="1" applyFont="1" applyBorder="1">
      <alignment/>
      <protection/>
    </xf>
    <xf numFmtId="2" fontId="7" fillId="0" borderId="0" xfId="614" applyNumberFormat="1" applyFont="1">
      <alignment/>
      <protection/>
    </xf>
    <xf numFmtId="2" fontId="6" fillId="0" borderId="62" xfId="614" applyNumberFormat="1" applyFont="1" applyBorder="1" applyAlignment="1">
      <alignment horizontal="center"/>
      <protection/>
    </xf>
    <xf numFmtId="0" fontId="6" fillId="0" borderId="65" xfId="614" applyFont="1" applyBorder="1">
      <alignment/>
      <protection/>
    </xf>
    <xf numFmtId="2" fontId="6" fillId="0" borderId="66" xfId="614" applyNumberFormat="1" applyFont="1" applyBorder="1" applyAlignment="1">
      <alignment horizontal="center"/>
      <protection/>
    </xf>
    <xf numFmtId="0" fontId="6" fillId="0" borderId="66" xfId="614" applyFont="1" applyBorder="1">
      <alignment/>
      <protection/>
    </xf>
    <xf numFmtId="2" fontId="6" fillId="0" borderId="67" xfId="614" applyNumberFormat="1" applyFont="1" applyBorder="1">
      <alignment/>
      <protection/>
    </xf>
    <xf numFmtId="2" fontId="6" fillId="0" borderId="0" xfId="614" applyNumberFormat="1" applyFont="1" applyBorder="1" applyAlignment="1">
      <alignment horizontal="center"/>
      <protection/>
    </xf>
    <xf numFmtId="2" fontId="6" fillId="0" borderId="60" xfId="614" applyNumberFormat="1" applyFont="1" applyBorder="1" applyAlignment="1">
      <alignment horizontal="center"/>
      <protection/>
    </xf>
    <xf numFmtId="2" fontId="6" fillId="0" borderId="67" xfId="614" applyNumberFormat="1" applyFont="1" applyBorder="1" applyAlignment="1">
      <alignment horizontal="center"/>
      <protection/>
    </xf>
    <xf numFmtId="10" fontId="6" fillId="0" borderId="68" xfId="664" applyNumberFormat="1" applyFont="1" applyBorder="1" applyAlignment="1">
      <alignment horizontal="center"/>
    </xf>
    <xf numFmtId="10" fontId="6" fillId="0" borderId="69" xfId="664" applyNumberFormat="1" applyFont="1" applyBorder="1" applyAlignment="1">
      <alignment horizontal="center"/>
    </xf>
    <xf numFmtId="10" fontId="6" fillId="0" borderId="70" xfId="66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7" fillId="0" borderId="0" xfId="616">
      <alignment/>
      <protection/>
    </xf>
    <xf numFmtId="0" fontId="6" fillId="0" borderId="0" xfId="616" applyFont="1" applyBorder="1">
      <alignment/>
      <protection/>
    </xf>
    <xf numFmtId="2" fontId="6" fillId="0" borderId="0" xfId="616" applyNumberFormat="1" applyFont="1" applyBorder="1">
      <alignment/>
      <protection/>
    </xf>
    <xf numFmtId="0" fontId="6" fillId="0" borderId="58" xfId="616" applyFont="1" applyBorder="1" applyAlignment="1" applyProtection="1">
      <alignment horizontal="left"/>
      <protection locked="0"/>
    </xf>
    <xf numFmtId="178" fontId="6" fillId="0" borderId="59" xfId="616" applyNumberFormat="1" applyFont="1" applyBorder="1" applyAlignment="1" applyProtection="1">
      <alignment horizontal="center"/>
      <protection locked="0"/>
    </xf>
    <xf numFmtId="0" fontId="7" fillId="0" borderId="59" xfId="616" applyFont="1" applyBorder="1">
      <alignment/>
      <protection/>
    </xf>
    <xf numFmtId="0" fontId="7" fillId="0" borderId="60" xfId="616" applyFont="1" applyBorder="1">
      <alignment/>
      <protection/>
    </xf>
    <xf numFmtId="0" fontId="7" fillId="0" borderId="0" xfId="616" applyFont="1">
      <alignment/>
      <protection/>
    </xf>
    <xf numFmtId="0" fontId="6" fillId="0" borderId="61" xfId="616" applyFont="1" applyBorder="1" applyAlignment="1" applyProtection="1">
      <alignment horizontal="left"/>
      <protection locked="0"/>
    </xf>
    <xf numFmtId="0" fontId="6" fillId="0" borderId="62" xfId="616" applyFont="1" applyBorder="1" applyAlignment="1">
      <alignment horizontal="center"/>
      <protection/>
    </xf>
    <xf numFmtId="0" fontId="6" fillId="0" borderId="62" xfId="616" applyFont="1" applyBorder="1">
      <alignment/>
      <protection/>
    </xf>
    <xf numFmtId="0" fontId="6" fillId="0" borderId="63" xfId="616" applyFont="1" applyBorder="1" applyAlignment="1">
      <alignment horizontal="center"/>
      <protection/>
    </xf>
    <xf numFmtId="0" fontId="6" fillId="0" borderId="61" xfId="616" applyFont="1" applyBorder="1">
      <alignment/>
      <protection/>
    </xf>
    <xf numFmtId="178" fontId="6" fillId="0" borderId="62" xfId="616" applyNumberFormat="1" applyFont="1" applyBorder="1" applyAlignment="1" applyProtection="1">
      <alignment horizontal="center"/>
      <protection locked="0"/>
    </xf>
    <xf numFmtId="0" fontId="6" fillId="0" borderId="63" xfId="616" applyFont="1" applyBorder="1">
      <alignment/>
      <protection/>
    </xf>
    <xf numFmtId="2" fontId="6" fillId="0" borderId="64" xfId="616" applyNumberFormat="1" applyFont="1" applyBorder="1">
      <alignment/>
      <protection/>
    </xf>
    <xf numFmtId="2" fontId="6" fillId="0" borderId="47" xfId="616" applyNumberFormat="1" applyFont="1" applyBorder="1">
      <alignment/>
      <protection/>
    </xf>
    <xf numFmtId="0" fontId="6" fillId="0" borderId="61" xfId="616" applyFont="1" applyBorder="1" applyAlignment="1">
      <alignment horizontal="left"/>
      <protection/>
    </xf>
    <xf numFmtId="1" fontId="6" fillId="0" borderId="62" xfId="616" applyNumberFormat="1" applyFont="1" applyBorder="1" applyAlignment="1">
      <alignment horizontal="center"/>
      <protection/>
    </xf>
    <xf numFmtId="2" fontId="6" fillId="0" borderId="63" xfId="616" applyNumberFormat="1" applyFont="1" applyBorder="1" applyAlignment="1">
      <alignment horizontal="center"/>
      <protection/>
    </xf>
    <xf numFmtId="2" fontId="6" fillId="0" borderId="63" xfId="616" applyNumberFormat="1" applyFont="1" applyBorder="1">
      <alignment/>
      <protection/>
    </xf>
    <xf numFmtId="2" fontId="7" fillId="0" borderId="0" xfId="616" applyNumberFormat="1" applyFont="1">
      <alignment/>
      <protection/>
    </xf>
    <xf numFmtId="2" fontId="6" fillId="0" borderId="62" xfId="616" applyNumberFormat="1" applyFont="1" applyBorder="1" applyAlignment="1">
      <alignment horizontal="center"/>
      <protection/>
    </xf>
    <xf numFmtId="0" fontId="6" fillId="0" borderId="65" xfId="616" applyFont="1" applyBorder="1">
      <alignment/>
      <protection/>
    </xf>
    <xf numFmtId="2" fontId="6" fillId="0" borderId="66" xfId="616" applyNumberFormat="1" applyFont="1" applyBorder="1" applyAlignment="1">
      <alignment horizontal="center"/>
      <protection/>
    </xf>
    <xf numFmtId="0" fontId="6" fillId="0" borderId="66" xfId="616" applyFont="1" applyBorder="1">
      <alignment/>
      <protection/>
    </xf>
    <xf numFmtId="2" fontId="6" fillId="0" borderId="67" xfId="616" applyNumberFormat="1" applyFont="1" applyBorder="1">
      <alignment/>
      <protection/>
    </xf>
    <xf numFmtId="2" fontId="6" fillId="0" borderId="0" xfId="616" applyNumberFormat="1" applyFont="1" applyBorder="1" applyAlignment="1">
      <alignment horizontal="center"/>
      <protection/>
    </xf>
    <xf numFmtId="2" fontId="6" fillId="0" borderId="60" xfId="616" applyNumberFormat="1" applyFont="1" applyBorder="1" applyAlignment="1">
      <alignment horizontal="center"/>
      <protection/>
    </xf>
    <xf numFmtId="2" fontId="6" fillId="0" borderId="67" xfId="616" applyNumberFormat="1" applyFont="1" applyBorder="1" applyAlignment="1">
      <alignment horizontal="center"/>
      <protection/>
    </xf>
    <xf numFmtId="10" fontId="6" fillId="0" borderId="68" xfId="666" applyNumberFormat="1" applyFont="1" applyBorder="1" applyAlignment="1">
      <alignment horizontal="center"/>
    </xf>
    <xf numFmtId="10" fontId="6" fillId="0" borderId="69" xfId="666" applyNumberFormat="1" applyFont="1" applyBorder="1" applyAlignment="1">
      <alignment horizontal="center"/>
    </xf>
    <xf numFmtId="10" fontId="6" fillId="0" borderId="70" xfId="666" applyNumberFormat="1" applyFont="1" applyBorder="1" applyAlignment="1">
      <alignment horizontal="center"/>
    </xf>
    <xf numFmtId="2" fontId="6" fillId="0" borderId="0" xfId="616" applyNumberFormat="1" applyFont="1" applyFill="1" applyBorder="1" applyAlignment="1">
      <alignment horizontal="center"/>
      <protection/>
    </xf>
    <xf numFmtId="0" fontId="7" fillId="0" borderId="0" xfId="617">
      <alignment/>
      <protection/>
    </xf>
    <xf numFmtId="0" fontId="6" fillId="0" borderId="0" xfId="617" applyFont="1" applyBorder="1">
      <alignment/>
      <protection/>
    </xf>
    <xf numFmtId="2" fontId="6" fillId="0" borderId="0" xfId="617" applyNumberFormat="1" applyFont="1" applyBorder="1">
      <alignment/>
      <protection/>
    </xf>
    <xf numFmtId="0" fontId="6" fillId="0" borderId="58" xfId="617" applyFont="1" applyBorder="1" applyAlignment="1" applyProtection="1">
      <alignment horizontal="left"/>
      <protection locked="0"/>
    </xf>
    <xf numFmtId="178" fontId="6" fillId="0" borderId="59" xfId="617" applyNumberFormat="1" applyFont="1" applyBorder="1" applyAlignment="1" applyProtection="1">
      <alignment horizontal="center"/>
      <protection locked="0"/>
    </xf>
    <xf numFmtId="0" fontId="7" fillId="0" borderId="59" xfId="617" applyFont="1" applyBorder="1">
      <alignment/>
      <protection/>
    </xf>
    <xf numFmtId="0" fontId="7" fillId="0" borderId="60" xfId="617" applyFont="1" applyBorder="1">
      <alignment/>
      <protection/>
    </xf>
    <xf numFmtId="0" fontId="7" fillId="0" borderId="0" xfId="617" applyFont="1">
      <alignment/>
      <protection/>
    </xf>
    <xf numFmtId="0" fontId="6" fillId="0" borderId="61" xfId="617" applyFont="1" applyBorder="1" applyAlignment="1" applyProtection="1">
      <alignment horizontal="left"/>
      <protection locked="0"/>
    </xf>
    <xf numFmtId="0" fontId="6" fillId="0" borderId="62" xfId="617" applyFont="1" applyBorder="1" applyAlignment="1">
      <alignment horizontal="center"/>
      <protection/>
    </xf>
    <xf numFmtId="0" fontId="6" fillId="0" borderId="62" xfId="617" applyFont="1" applyBorder="1">
      <alignment/>
      <protection/>
    </xf>
    <xf numFmtId="0" fontId="6" fillId="0" borderId="63" xfId="617" applyFont="1" applyBorder="1" applyAlignment="1">
      <alignment horizontal="center"/>
      <protection/>
    </xf>
    <xf numFmtId="0" fontId="6" fillId="0" borderId="61" xfId="617" applyFont="1" applyBorder="1">
      <alignment/>
      <protection/>
    </xf>
    <xf numFmtId="178" fontId="6" fillId="0" borderId="62" xfId="617" applyNumberFormat="1" applyFont="1" applyBorder="1" applyAlignment="1" applyProtection="1">
      <alignment horizontal="center"/>
      <protection locked="0"/>
    </xf>
    <xf numFmtId="0" fontId="6" fillId="0" borderId="63" xfId="617" applyFont="1" applyBorder="1">
      <alignment/>
      <protection/>
    </xf>
    <xf numFmtId="2" fontId="6" fillId="0" borderId="64" xfId="617" applyNumberFormat="1" applyFont="1" applyBorder="1">
      <alignment/>
      <protection/>
    </xf>
    <xf numFmtId="2" fontId="6" fillId="0" borderId="47" xfId="617" applyNumberFormat="1" applyFont="1" applyBorder="1">
      <alignment/>
      <protection/>
    </xf>
    <xf numFmtId="0" fontId="6" fillId="0" borderId="61" xfId="617" applyFont="1" applyBorder="1" applyAlignment="1">
      <alignment horizontal="left"/>
      <protection/>
    </xf>
    <xf numFmtId="1" fontId="6" fillId="0" borderId="62" xfId="617" applyNumberFormat="1" applyFont="1" applyBorder="1" applyAlignment="1">
      <alignment horizontal="center"/>
      <protection/>
    </xf>
    <xf numFmtId="2" fontId="6" fillId="0" borderId="63" xfId="617" applyNumberFormat="1" applyFont="1" applyBorder="1" applyAlignment="1">
      <alignment horizontal="center"/>
      <protection/>
    </xf>
    <xf numFmtId="2" fontId="6" fillId="0" borderId="63" xfId="617" applyNumberFormat="1" applyFont="1" applyBorder="1">
      <alignment/>
      <protection/>
    </xf>
    <xf numFmtId="2" fontId="7" fillId="0" borderId="0" xfId="617" applyNumberFormat="1" applyFont="1">
      <alignment/>
      <protection/>
    </xf>
    <xf numFmtId="2" fontId="6" fillId="0" borderId="62" xfId="617" applyNumberFormat="1" applyFont="1" applyBorder="1" applyAlignment="1">
      <alignment horizontal="center"/>
      <protection/>
    </xf>
    <xf numFmtId="0" fontId="6" fillId="0" borderId="65" xfId="617" applyFont="1" applyBorder="1">
      <alignment/>
      <protection/>
    </xf>
    <xf numFmtId="2" fontId="6" fillId="0" borderId="66" xfId="617" applyNumberFormat="1" applyFont="1" applyBorder="1" applyAlignment="1">
      <alignment horizontal="center"/>
      <protection/>
    </xf>
    <xf numFmtId="0" fontId="6" fillId="0" borderId="66" xfId="617" applyFont="1" applyBorder="1">
      <alignment/>
      <protection/>
    </xf>
    <xf numFmtId="2" fontId="6" fillId="0" borderId="67" xfId="617" applyNumberFormat="1" applyFont="1" applyBorder="1">
      <alignment/>
      <protection/>
    </xf>
    <xf numFmtId="2" fontId="6" fillId="0" borderId="0" xfId="617" applyNumberFormat="1" applyFont="1" applyBorder="1" applyAlignment="1">
      <alignment horizontal="center"/>
      <protection/>
    </xf>
    <xf numFmtId="2" fontId="6" fillId="0" borderId="37" xfId="617" applyNumberFormat="1" applyFont="1" applyBorder="1">
      <alignment/>
      <protection/>
    </xf>
    <xf numFmtId="10" fontId="6" fillId="0" borderId="37" xfId="667" applyNumberFormat="1" applyFont="1" applyBorder="1" applyAlignment="1">
      <alignment/>
    </xf>
    <xf numFmtId="10" fontId="6" fillId="0" borderId="36" xfId="667" applyNumberFormat="1" applyFont="1" applyBorder="1" applyAlignment="1">
      <alignment/>
    </xf>
    <xf numFmtId="10" fontId="6" fillId="0" borderId="48" xfId="667" applyNumberFormat="1" applyFont="1" applyBorder="1" applyAlignment="1">
      <alignment/>
    </xf>
    <xf numFmtId="0" fontId="7" fillId="0" borderId="0" xfId="618">
      <alignment/>
      <protection/>
    </xf>
    <xf numFmtId="0" fontId="6" fillId="0" borderId="0" xfId="618" applyFont="1" applyBorder="1">
      <alignment/>
      <protection/>
    </xf>
    <xf numFmtId="2" fontId="6" fillId="0" borderId="0" xfId="618" applyNumberFormat="1" applyFont="1" applyBorder="1">
      <alignment/>
      <protection/>
    </xf>
    <xf numFmtId="0" fontId="6" fillId="0" borderId="58" xfId="618" applyFont="1" applyBorder="1" applyAlignment="1" applyProtection="1">
      <alignment horizontal="left"/>
      <protection locked="0"/>
    </xf>
    <xf numFmtId="178" fontId="6" fillId="0" borderId="59" xfId="618" applyNumberFormat="1" applyFont="1" applyBorder="1" applyAlignment="1" applyProtection="1">
      <alignment horizontal="center"/>
      <protection locked="0"/>
    </xf>
    <xf numFmtId="0" fontId="7" fillId="0" borderId="59" xfId="618" applyFont="1" applyBorder="1">
      <alignment/>
      <protection/>
    </xf>
    <xf numFmtId="0" fontId="7" fillId="0" borderId="60" xfId="618" applyFont="1" applyBorder="1">
      <alignment/>
      <protection/>
    </xf>
    <xf numFmtId="0" fontId="7" fillId="0" borderId="0" xfId="618" applyFont="1">
      <alignment/>
      <protection/>
    </xf>
    <xf numFmtId="0" fontId="6" fillId="0" borderId="61" xfId="618" applyFont="1" applyBorder="1" applyAlignment="1" applyProtection="1">
      <alignment horizontal="left"/>
      <protection locked="0"/>
    </xf>
    <xf numFmtId="0" fontId="6" fillId="0" borderId="62" xfId="618" applyFont="1" applyBorder="1" applyAlignment="1">
      <alignment horizontal="center"/>
      <protection/>
    </xf>
    <xf numFmtId="0" fontId="6" fillId="0" borderId="62" xfId="618" applyFont="1" applyBorder="1">
      <alignment/>
      <protection/>
    </xf>
    <xf numFmtId="0" fontId="6" fillId="0" borderId="63" xfId="618" applyFont="1" applyBorder="1" applyAlignment="1">
      <alignment horizontal="center"/>
      <protection/>
    </xf>
    <xf numFmtId="0" fontId="6" fillId="0" borderId="61" xfId="618" applyFont="1" applyBorder="1">
      <alignment/>
      <protection/>
    </xf>
    <xf numFmtId="178" fontId="6" fillId="0" borderId="62" xfId="618" applyNumberFormat="1" applyFont="1" applyBorder="1" applyAlignment="1" applyProtection="1">
      <alignment horizontal="center"/>
      <protection locked="0"/>
    </xf>
    <xf numFmtId="0" fontId="6" fillId="0" borderId="63" xfId="618" applyFont="1" applyBorder="1">
      <alignment/>
      <protection/>
    </xf>
    <xf numFmtId="2" fontId="6" fillId="0" borderId="64" xfId="618" applyNumberFormat="1" applyFont="1" applyBorder="1">
      <alignment/>
      <protection/>
    </xf>
    <xf numFmtId="2" fontId="6" fillId="0" borderId="47" xfId="618" applyNumberFormat="1" applyFont="1" applyBorder="1">
      <alignment/>
      <protection/>
    </xf>
    <xf numFmtId="0" fontId="6" fillId="0" borderId="61" xfId="618" applyFont="1" applyBorder="1" applyAlignment="1">
      <alignment horizontal="left"/>
      <protection/>
    </xf>
    <xf numFmtId="1" fontId="6" fillId="0" borderId="62" xfId="618" applyNumberFormat="1" applyFont="1" applyBorder="1" applyAlignment="1">
      <alignment horizontal="center"/>
      <protection/>
    </xf>
    <xf numFmtId="2" fontId="6" fillId="0" borderId="63" xfId="618" applyNumberFormat="1" applyFont="1" applyBorder="1" applyAlignment="1">
      <alignment horizontal="center"/>
      <protection/>
    </xf>
    <xf numFmtId="2" fontId="6" fillId="0" borderId="63" xfId="618" applyNumberFormat="1" applyFont="1" applyBorder="1">
      <alignment/>
      <protection/>
    </xf>
    <xf numFmtId="2" fontId="7" fillId="0" borderId="0" xfId="618" applyNumberFormat="1" applyFont="1">
      <alignment/>
      <protection/>
    </xf>
    <xf numFmtId="2" fontId="6" fillId="0" borderId="62" xfId="618" applyNumberFormat="1" applyFont="1" applyBorder="1" applyAlignment="1">
      <alignment horizontal="center"/>
      <protection/>
    </xf>
    <xf numFmtId="0" fontId="6" fillId="0" borderId="65" xfId="618" applyFont="1" applyBorder="1">
      <alignment/>
      <protection/>
    </xf>
    <xf numFmtId="2" fontId="6" fillId="0" borderId="66" xfId="618" applyNumberFormat="1" applyFont="1" applyBorder="1" applyAlignment="1">
      <alignment horizontal="center"/>
      <protection/>
    </xf>
    <xf numFmtId="0" fontId="6" fillId="0" borderId="66" xfId="618" applyFont="1" applyBorder="1">
      <alignment/>
      <protection/>
    </xf>
    <xf numFmtId="2" fontId="6" fillId="0" borderId="67" xfId="618" applyNumberFormat="1" applyFont="1" applyBorder="1">
      <alignment/>
      <protection/>
    </xf>
    <xf numFmtId="2" fontId="6" fillId="0" borderId="0" xfId="618" applyNumberFormat="1" applyFont="1" applyBorder="1" applyAlignment="1">
      <alignment horizontal="center"/>
      <protection/>
    </xf>
    <xf numFmtId="2" fontId="6" fillId="0" borderId="60" xfId="618" applyNumberFormat="1" applyFont="1" applyBorder="1" applyAlignment="1">
      <alignment horizontal="center"/>
      <protection/>
    </xf>
    <xf numFmtId="2" fontId="6" fillId="0" borderId="67" xfId="618" applyNumberFormat="1" applyFont="1" applyBorder="1" applyAlignment="1">
      <alignment horizontal="center"/>
      <protection/>
    </xf>
    <xf numFmtId="10" fontId="6" fillId="0" borderId="68" xfId="668" applyNumberFormat="1" applyFont="1" applyBorder="1" applyAlignment="1">
      <alignment horizontal="center"/>
    </xf>
    <xf numFmtId="10" fontId="6" fillId="0" borderId="69" xfId="668" applyNumberFormat="1" applyFont="1" applyBorder="1" applyAlignment="1">
      <alignment horizontal="center"/>
    </xf>
    <xf numFmtId="10" fontId="6" fillId="0" borderId="70" xfId="668" applyNumberFormat="1" applyFont="1" applyBorder="1" applyAlignment="1">
      <alignment horizontal="center"/>
    </xf>
    <xf numFmtId="0" fontId="6" fillId="0" borderId="0" xfId="619" applyFont="1" applyBorder="1">
      <alignment/>
      <protection/>
    </xf>
    <xf numFmtId="2" fontId="6" fillId="0" borderId="0" xfId="619" applyNumberFormat="1" applyFont="1" applyBorder="1">
      <alignment/>
      <protection/>
    </xf>
    <xf numFmtId="0" fontId="6" fillId="0" borderId="58" xfId="619" applyFont="1" applyBorder="1" applyAlignment="1" applyProtection="1">
      <alignment horizontal="left"/>
      <protection locked="0"/>
    </xf>
    <xf numFmtId="178" fontId="6" fillId="0" borderId="59" xfId="619" applyNumberFormat="1" applyFont="1" applyBorder="1" applyAlignment="1" applyProtection="1">
      <alignment horizontal="center"/>
      <protection locked="0"/>
    </xf>
    <xf numFmtId="0" fontId="7" fillId="0" borderId="59" xfId="619" applyFont="1" applyBorder="1">
      <alignment/>
      <protection/>
    </xf>
    <xf numFmtId="0" fontId="7" fillId="0" borderId="60" xfId="619" applyFont="1" applyBorder="1">
      <alignment/>
      <protection/>
    </xf>
    <xf numFmtId="0" fontId="7" fillId="0" borderId="0" xfId="619" applyFont="1">
      <alignment/>
      <protection/>
    </xf>
    <xf numFmtId="0" fontId="6" fillId="0" borderId="61" xfId="619" applyFont="1" applyBorder="1" applyAlignment="1" applyProtection="1">
      <alignment horizontal="left"/>
      <protection locked="0"/>
    </xf>
    <xf numFmtId="0" fontId="6" fillId="0" borderId="62" xfId="619" applyFont="1" applyBorder="1" applyAlignment="1">
      <alignment horizontal="center"/>
      <protection/>
    </xf>
    <xf numFmtId="0" fontId="6" fillId="0" borderId="62" xfId="619" applyFont="1" applyBorder="1">
      <alignment/>
      <protection/>
    </xf>
    <xf numFmtId="0" fontId="6" fillId="0" borderId="63" xfId="619" applyFont="1" applyBorder="1" applyAlignment="1">
      <alignment horizontal="center"/>
      <protection/>
    </xf>
    <xf numFmtId="0" fontId="6" fillId="0" borderId="61" xfId="619" applyFont="1" applyBorder="1">
      <alignment/>
      <protection/>
    </xf>
    <xf numFmtId="178" fontId="6" fillId="0" borderId="62" xfId="619" applyNumberFormat="1" applyFont="1" applyBorder="1" applyAlignment="1" applyProtection="1">
      <alignment horizontal="center"/>
      <protection locked="0"/>
    </xf>
    <xf numFmtId="0" fontId="6" fillId="0" borderId="63" xfId="619" applyFont="1" applyBorder="1">
      <alignment/>
      <protection/>
    </xf>
    <xf numFmtId="2" fontId="6" fillId="0" borderId="64" xfId="619" applyNumberFormat="1" applyFont="1" applyBorder="1">
      <alignment/>
      <protection/>
    </xf>
    <xf numFmtId="2" fontId="6" fillId="0" borderId="47" xfId="619" applyNumberFormat="1" applyFont="1" applyBorder="1">
      <alignment/>
      <protection/>
    </xf>
    <xf numFmtId="0" fontId="6" fillId="0" borderId="61" xfId="619" applyFont="1" applyBorder="1" applyAlignment="1">
      <alignment horizontal="left"/>
      <protection/>
    </xf>
    <xf numFmtId="1" fontId="6" fillId="0" borderId="62" xfId="619" applyNumberFormat="1" applyFont="1" applyBorder="1" applyAlignment="1">
      <alignment horizontal="center"/>
      <protection/>
    </xf>
    <xf numFmtId="2" fontId="6" fillId="0" borderId="63" xfId="619" applyNumberFormat="1" applyFont="1" applyBorder="1" applyAlignment="1">
      <alignment horizontal="center"/>
      <protection/>
    </xf>
    <xf numFmtId="0" fontId="7" fillId="0" borderId="29" xfId="619" applyFont="1" applyBorder="1">
      <alignment/>
      <protection/>
    </xf>
    <xf numFmtId="0" fontId="7" fillId="0" borderId="30" xfId="619" applyFont="1" applyBorder="1">
      <alignment/>
      <protection/>
    </xf>
    <xf numFmtId="10" fontId="6" fillId="0" borderId="24" xfId="669" applyNumberFormat="1" applyFont="1" applyBorder="1" applyAlignment="1">
      <alignment/>
    </xf>
    <xf numFmtId="0" fontId="7" fillId="0" borderId="31" xfId="619" applyFont="1" applyBorder="1">
      <alignment/>
      <protection/>
    </xf>
    <xf numFmtId="2" fontId="6" fillId="0" borderId="63" xfId="619" applyNumberFormat="1" applyFont="1" applyBorder="1">
      <alignment/>
      <protection/>
    </xf>
    <xf numFmtId="2" fontId="7" fillId="0" borderId="0" xfId="619" applyNumberFormat="1" applyFont="1">
      <alignment/>
      <protection/>
    </xf>
    <xf numFmtId="2" fontId="6" fillId="0" borderId="62" xfId="619" applyNumberFormat="1" applyFont="1" applyBorder="1" applyAlignment="1">
      <alignment horizontal="center"/>
      <protection/>
    </xf>
    <xf numFmtId="0" fontId="6" fillId="0" borderId="65" xfId="619" applyFont="1" applyBorder="1">
      <alignment/>
      <protection/>
    </xf>
    <xf numFmtId="2" fontId="6" fillId="0" borderId="66" xfId="619" applyNumberFormat="1" applyFont="1" applyBorder="1" applyAlignment="1">
      <alignment horizontal="center"/>
      <protection/>
    </xf>
    <xf numFmtId="0" fontId="6" fillId="0" borderId="66" xfId="619" applyFont="1" applyBorder="1">
      <alignment/>
      <protection/>
    </xf>
    <xf numFmtId="2" fontId="6" fillId="0" borderId="67" xfId="619" applyNumberFormat="1" applyFont="1" applyBorder="1">
      <alignment/>
      <protection/>
    </xf>
    <xf numFmtId="2" fontId="6" fillId="0" borderId="0" xfId="619" applyNumberFormat="1" applyFont="1" applyBorder="1" applyAlignment="1">
      <alignment horizontal="center"/>
      <protection/>
    </xf>
    <xf numFmtId="2" fontId="6" fillId="0" borderId="37" xfId="619" applyNumberFormat="1" applyFont="1" applyBorder="1">
      <alignment/>
      <protection/>
    </xf>
    <xf numFmtId="2" fontId="6" fillId="0" borderId="38" xfId="619" applyNumberFormat="1" applyFont="1" applyBorder="1">
      <alignment/>
      <protection/>
    </xf>
    <xf numFmtId="0" fontId="7" fillId="0" borderId="0" xfId="620">
      <alignment/>
      <protection/>
    </xf>
    <xf numFmtId="0" fontId="6" fillId="0" borderId="0" xfId="620" applyFont="1" applyBorder="1">
      <alignment/>
      <protection/>
    </xf>
    <xf numFmtId="2" fontId="6" fillId="0" borderId="0" xfId="620" applyNumberFormat="1" applyFont="1" applyBorder="1">
      <alignment/>
      <protection/>
    </xf>
    <xf numFmtId="0" fontId="6" fillId="0" borderId="58" xfId="620" applyFont="1" applyBorder="1" applyAlignment="1" applyProtection="1">
      <alignment horizontal="left"/>
      <protection locked="0"/>
    </xf>
    <xf numFmtId="178" fontId="6" fillId="0" borderId="59" xfId="620" applyNumberFormat="1" applyFont="1" applyBorder="1" applyAlignment="1" applyProtection="1">
      <alignment horizontal="center"/>
      <protection locked="0"/>
    </xf>
    <xf numFmtId="0" fontId="7" fillId="0" borderId="59" xfId="620" applyFont="1" applyBorder="1">
      <alignment/>
      <protection/>
    </xf>
    <xf numFmtId="0" fontId="7" fillId="0" borderId="60" xfId="620" applyFont="1" applyBorder="1">
      <alignment/>
      <protection/>
    </xf>
    <xf numFmtId="0" fontId="7" fillId="0" borderId="0" xfId="620" applyFont="1">
      <alignment/>
      <protection/>
    </xf>
    <xf numFmtId="0" fontId="6" fillId="0" borderId="61" xfId="620" applyFont="1" applyBorder="1" applyAlignment="1" applyProtection="1">
      <alignment horizontal="left"/>
      <protection locked="0"/>
    </xf>
    <xf numFmtId="0" fontId="6" fillId="0" borderId="62" xfId="620" applyFont="1" applyBorder="1" applyAlignment="1">
      <alignment horizontal="center"/>
      <protection/>
    </xf>
    <xf numFmtId="0" fontId="6" fillId="0" borderId="62" xfId="620" applyFont="1" applyBorder="1">
      <alignment/>
      <protection/>
    </xf>
    <xf numFmtId="0" fontId="6" fillId="0" borderId="63" xfId="620" applyFont="1" applyBorder="1" applyAlignment="1">
      <alignment horizontal="center"/>
      <protection/>
    </xf>
    <xf numFmtId="0" fontId="6" fillId="0" borderId="61" xfId="620" applyFont="1" applyBorder="1">
      <alignment/>
      <protection/>
    </xf>
    <xf numFmtId="178" fontId="6" fillId="0" borderId="62" xfId="620" applyNumberFormat="1" applyFont="1" applyBorder="1" applyAlignment="1" applyProtection="1">
      <alignment horizontal="center"/>
      <protection locked="0"/>
    </xf>
    <xf numFmtId="0" fontId="6" fillId="0" borderId="63" xfId="620" applyFont="1" applyBorder="1">
      <alignment/>
      <protection/>
    </xf>
    <xf numFmtId="2" fontId="6" fillId="0" borderId="64" xfId="620" applyNumberFormat="1" applyFont="1" applyBorder="1">
      <alignment/>
      <protection/>
    </xf>
    <xf numFmtId="2" fontId="6" fillId="0" borderId="47" xfId="620" applyNumberFormat="1" applyFont="1" applyBorder="1">
      <alignment/>
      <protection/>
    </xf>
    <xf numFmtId="0" fontId="6" fillId="0" borderId="61" xfId="620" applyFont="1" applyBorder="1" applyAlignment="1">
      <alignment horizontal="left"/>
      <protection/>
    </xf>
    <xf numFmtId="1" fontId="6" fillId="0" borderId="62" xfId="620" applyNumberFormat="1" applyFont="1" applyBorder="1" applyAlignment="1">
      <alignment horizontal="center"/>
      <protection/>
    </xf>
    <xf numFmtId="2" fontId="6" fillId="0" borderId="63" xfId="620" applyNumberFormat="1" applyFont="1" applyBorder="1" applyAlignment="1">
      <alignment horizontal="center"/>
      <protection/>
    </xf>
    <xf numFmtId="2" fontId="6" fillId="0" borderId="63" xfId="620" applyNumberFormat="1" applyFont="1" applyBorder="1">
      <alignment/>
      <protection/>
    </xf>
    <xf numFmtId="2" fontId="7" fillId="0" borderId="0" xfId="620" applyNumberFormat="1" applyFont="1">
      <alignment/>
      <protection/>
    </xf>
    <xf numFmtId="2" fontId="6" fillId="0" borderId="62" xfId="620" applyNumberFormat="1" applyFont="1" applyBorder="1" applyAlignment="1">
      <alignment horizontal="center"/>
      <protection/>
    </xf>
    <xf numFmtId="0" fontId="6" fillId="0" borderId="65" xfId="620" applyFont="1" applyBorder="1">
      <alignment/>
      <protection/>
    </xf>
    <xf numFmtId="2" fontId="6" fillId="0" borderId="66" xfId="620" applyNumberFormat="1" applyFont="1" applyBorder="1" applyAlignment="1">
      <alignment horizontal="center"/>
      <protection/>
    </xf>
    <xf numFmtId="0" fontId="6" fillId="0" borderId="66" xfId="620" applyFont="1" applyBorder="1">
      <alignment/>
      <protection/>
    </xf>
    <xf numFmtId="2" fontId="6" fillId="0" borderId="67" xfId="620" applyNumberFormat="1" applyFont="1" applyBorder="1">
      <alignment/>
      <protection/>
    </xf>
    <xf numFmtId="2" fontId="6" fillId="0" borderId="0" xfId="620" applyNumberFormat="1" applyFont="1" applyBorder="1" applyAlignment="1">
      <alignment horizontal="center"/>
      <protection/>
    </xf>
    <xf numFmtId="2" fontId="6" fillId="0" borderId="60" xfId="620" applyNumberFormat="1" applyFont="1" applyBorder="1" applyAlignment="1">
      <alignment horizontal="center"/>
      <protection/>
    </xf>
    <xf numFmtId="2" fontId="6" fillId="0" borderId="67" xfId="620" applyNumberFormat="1" applyFont="1" applyBorder="1" applyAlignment="1">
      <alignment horizontal="center"/>
      <protection/>
    </xf>
    <xf numFmtId="10" fontId="6" fillId="0" borderId="68" xfId="670" applyNumberFormat="1" applyFont="1" applyBorder="1" applyAlignment="1">
      <alignment horizontal="center"/>
    </xf>
    <xf numFmtId="10" fontId="6" fillId="0" borderId="69" xfId="670" applyNumberFormat="1" applyFont="1" applyBorder="1" applyAlignment="1">
      <alignment horizontal="center"/>
    </xf>
    <xf numFmtId="10" fontId="6" fillId="0" borderId="70" xfId="670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73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12" xfId="34"/>
    <cellStyle name="20% - Accent2 13" xfId="35"/>
    <cellStyle name="20% - Accent2 14" xfId="36"/>
    <cellStyle name="20% - Accent2 15" xfId="37"/>
    <cellStyle name="20% - Accent2 16" xfId="38"/>
    <cellStyle name="20% - Accent2 2" xfId="39"/>
    <cellStyle name="20% - Accent2 3" xfId="40"/>
    <cellStyle name="20% - Accent2 4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" xfId="47"/>
    <cellStyle name="20% - Accent3 10" xfId="48"/>
    <cellStyle name="20% - Accent3 11" xfId="49"/>
    <cellStyle name="20% - Accent3 12" xfId="50"/>
    <cellStyle name="20% - Accent3 13" xfId="51"/>
    <cellStyle name="20% - Accent3 14" xfId="52"/>
    <cellStyle name="20% - Accent3 15" xfId="53"/>
    <cellStyle name="20% - Accent3 16" xfId="54"/>
    <cellStyle name="20% - Accent3 2" xfId="55"/>
    <cellStyle name="20% - Accent3 3" xfId="56"/>
    <cellStyle name="20% - Accent3 4" xfId="57"/>
    <cellStyle name="20% - Accent3 5" xfId="58"/>
    <cellStyle name="20% - Accent3 6" xfId="59"/>
    <cellStyle name="20% - Accent3 7" xfId="60"/>
    <cellStyle name="20% - Accent3 8" xfId="61"/>
    <cellStyle name="20% - Accent3 9" xfId="62"/>
    <cellStyle name="20% - Accent4" xfId="63"/>
    <cellStyle name="20% - Accent4 10" xfId="64"/>
    <cellStyle name="20% - Accent4 11" xfId="65"/>
    <cellStyle name="20% - Accent4 12" xfId="66"/>
    <cellStyle name="20% - Accent4 13" xfId="67"/>
    <cellStyle name="20% - Accent4 14" xfId="68"/>
    <cellStyle name="20% - Accent4 15" xfId="69"/>
    <cellStyle name="20% - Accent4 16" xfId="70"/>
    <cellStyle name="20% - Accent4 2" xfId="71"/>
    <cellStyle name="20% - Accent4 3" xfId="72"/>
    <cellStyle name="20% - Accent4 4" xfId="73"/>
    <cellStyle name="20% - Accent4 5" xfId="74"/>
    <cellStyle name="20% - Accent4 6" xfId="75"/>
    <cellStyle name="20% - Accent4 7" xfId="76"/>
    <cellStyle name="20% - Accent4 8" xfId="77"/>
    <cellStyle name="20% - Accent4 9" xfId="78"/>
    <cellStyle name="20% - Accent5" xfId="79"/>
    <cellStyle name="20% - Accent5 10" xfId="80"/>
    <cellStyle name="20% - Accent5 11" xfId="81"/>
    <cellStyle name="20% - Accent5 12" xfId="82"/>
    <cellStyle name="20% - Accent5 13" xfId="83"/>
    <cellStyle name="20% - Accent5 14" xfId="84"/>
    <cellStyle name="20% - Accent5 15" xfId="85"/>
    <cellStyle name="20% - Accent5 16" xfId="86"/>
    <cellStyle name="20% - Accent5 2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10" xfId="96"/>
    <cellStyle name="20% - Accent6 11" xfId="97"/>
    <cellStyle name="20% - Accent6 12" xfId="98"/>
    <cellStyle name="20% - Accent6 13" xfId="99"/>
    <cellStyle name="20% - Accent6 14" xfId="100"/>
    <cellStyle name="20% - Accent6 15" xfId="101"/>
    <cellStyle name="20% - Accent6 16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% - Accent1" xfId="111"/>
    <cellStyle name="40% - Accent1 10" xfId="112"/>
    <cellStyle name="40% - Accent1 11" xfId="113"/>
    <cellStyle name="40% - Accent1 12" xfId="114"/>
    <cellStyle name="40% - Accent1 13" xfId="115"/>
    <cellStyle name="40% - Accent1 14" xfId="116"/>
    <cellStyle name="40% - Accent1 15" xfId="117"/>
    <cellStyle name="40% - Accent1 16" xfId="118"/>
    <cellStyle name="40% - Accent1 2" xfId="119"/>
    <cellStyle name="40% - Accent1 3" xfId="120"/>
    <cellStyle name="40% - Accent1 4" xfId="121"/>
    <cellStyle name="40% - Accent1 5" xfId="122"/>
    <cellStyle name="40% - Accent1 6" xfId="123"/>
    <cellStyle name="40% - Accent1 7" xfId="124"/>
    <cellStyle name="40% - Accent1 8" xfId="125"/>
    <cellStyle name="40% - Accent1 9" xfId="126"/>
    <cellStyle name="40% - Accent2" xfId="127"/>
    <cellStyle name="40% - Accent2 10" xfId="128"/>
    <cellStyle name="40% - Accent2 11" xfId="129"/>
    <cellStyle name="40% - Accent2 12" xfId="130"/>
    <cellStyle name="40% - Accent2 13" xfId="131"/>
    <cellStyle name="40% - Accent2 14" xfId="132"/>
    <cellStyle name="40% - Accent2 15" xfId="133"/>
    <cellStyle name="40% - Accent2 16" xfId="134"/>
    <cellStyle name="40% - Accent2 2" xfId="135"/>
    <cellStyle name="40% - Accent2 3" xfId="136"/>
    <cellStyle name="40% - Accent2 4" xfId="137"/>
    <cellStyle name="40% - Accent2 5" xfId="138"/>
    <cellStyle name="40% - Accent2 6" xfId="139"/>
    <cellStyle name="40% - Accent2 7" xfId="140"/>
    <cellStyle name="40% - Accent2 8" xfId="141"/>
    <cellStyle name="40% - Accent2 9" xfId="142"/>
    <cellStyle name="40% - Accent3" xfId="143"/>
    <cellStyle name="40% - Accent3 10" xfId="144"/>
    <cellStyle name="40% - Accent3 11" xfId="145"/>
    <cellStyle name="40% - Accent3 12" xfId="146"/>
    <cellStyle name="40% - Accent3 13" xfId="147"/>
    <cellStyle name="40% - Accent3 14" xfId="148"/>
    <cellStyle name="40% - Accent3 15" xfId="149"/>
    <cellStyle name="40% - Accent3 16" xfId="150"/>
    <cellStyle name="40% - Accent3 2" xfId="151"/>
    <cellStyle name="40% - Accent3 3" xfId="152"/>
    <cellStyle name="40% - Accent3 4" xfId="153"/>
    <cellStyle name="40% - Accent3 5" xfId="154"/>
    <cellStyle name="40% - Accent3 6" xfId="155"/>
    <cellStyle name="40% - Accent3 7" xfId="156"/>
    <cellStyle name="40% - Accent3 8" xfId="157"/>
    <cellStyle name="40% - Accent3 9" xfId="158"/>
    <cellStyle name="40% - Accent4" xfId="159"/>
    <cellStyle name="40% - Accent4 10" xfId="160"/>
    <cellStyle name="40% - Accent4 11" xfId="161"/>
    <cellStyle name="40% - Accent4 12" xfId="162"/>
    <cellStyle name="40% - Accent4 13" xfId="163"/>
    <cellStyle name="40% - Accent4 14" xfId="164"/>
    <cellStyle name="40% - Accent4 15" xfId="165"/>
    <cellStyle name="40% - Accent4 16" xfId="166"/>
    <cellStyle name="40% - Accent4 2" xfId="167"/>
    <cellStyle name="40% - Accent4 3" xfId="168"/>
    <cellStyle name="40% - Accent4 4" xfId="169"/>
    <cellStyle name="40% - Accent4 5" xfId="170"/>
    <cellStyle name="40% - Accent4 6" xfId="171"/>
    <cellStyle name="40% - Accent4 7" xfId="172"/>
    <cellStyle name="40% - Accent4 8" xfId="173"/>
    <cellStyle name="40% - Accent4 9" xfId="174"/>
    <cellStyle name="40% - Accent5" xfId="175"/>
    <cellStyle name="40% - Accent5 10" xfId="176"/>
    <cellStyle name="40% - Accent5 11" xfId="177"/>
    <cellStyle name="40% - Accent5 12" xfId="178"/>
    <cellStyle name="40% - Accent5 13" xfId="179"/>
    <cellStyle name="40% - Accent5 14" xfId="180"/>
    <cellStyle name="40% - Accent5 15" xfId="181"/>
    <cellStyle name="40% - Accent5 16" xfId="182"/>
    <cellStyle name="40% - Accent5 2" xfId="183"/>
    <cellStyle name="40% - Accent5 3" xfId="184"/>
    <cellStyle name="40% - Accent5 4" xfId="185"/>
    <cellStyle name="40% - Accent5 5" xfId="186"/>
    <cellStyle name="40% - Accent5 6" xfId="187"/>
    <cellStyle name="40% - Accent5 7" xfId="188"/>
    <cellStyle name="40% - Accent5 8" xfId="189"/>
    <cellStyle name="40% - Accent5 9" xfId="190"/>
    <cellStyle name="40% - Accent6" xfId="191"/>
    <cellStyle name="40% - Accent6 10" xfId="192"/>
    <cellStyle name="40% - Accent6 11" xfId="193"/>
    <cellStyle name="40% - Accent6 12" xfId="194"/>
    <cellStyle name="40% - Accent6 13" xfId="195"/>
    <cellStyle name="40% - Accent6 14" xfId="196"/>
    <cellStyle name="40% - Accent6 15" xfId="197"/>
    <cellStyle name="40% - Accent6 16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% - Accent1" xfId="207"/>
    <cellStyle name="60% - Accent1 10" xfId="208"/>
    <cellStyle name="60% - Accent1 11" xfId="209"/>
    <cellStyle name="60% - Accent1 12" xfId="210"/>
    <cellStyle name="60% - Accent1 13" xfId="211"/>
    <cellStyle name="60% - Accent1 14" xfId="212"/>
    <cellStyle name="60% - Accent1 15" xfId="213"/>
    <cellStyle name="60% - Accent1 16" xfId="214"/>
    <cellStyle name="60% - Accent1 2" xfId="215"/>
    <cellStyle name="60% - Accent1 3" xfId="216"/>
    <cellStyle name="60% - Accent1 4" xfId="217"/>
    <cellStyle name="60% - Accent1 5" xfId="218"/>
    <cellStyle name="60% - Accent1 6" xfId="219"/>
    <cellStyle name="60% - Accent1 7" xfId="220"/>
    <cellStyle name="60% - Accent1 8" xfId="221"/>
    <cellStyle name="60% - Accent1 9" xfId="222"/>
    <cellStyle name="60% - Accent2" xfId="223"/>
    <cellStyle name="60% - Accent2 10" xfId="224"/>
    <cellStyle name="60% - Accent2 11" xfId="225"/>
    <cellStyle name="60% - Accent2 12" xfId="226"/>
    <cellStyle name="60% - Accent2 13" xfId="227"/>
    <cellStyle name="60% - Accent2 14" xfId="228"/>
    <cellStyle name="60% - Accent2 15" xfId="229"/>
    <cellStyle name="60% - Accent2 16" xfId="230"/>
    <cellStyle name="60% - Accent2 2" xfId="231"/>
    <cellStyle name="60% - Accent2 3" xfId="232"/>
    <cellStyle name="60% - Accent2 4" xfId="233"/>
    <cellStyle name="60% - Accent2 5" xfId="234"/>
    <cellStyle name="60% - Accent2 6" xfId="235"/>
    <cellStyle name="60% - Accent2 7" xfId="236"/>
    <cellStyle name="60% - Accent2 8" xfId="237"/>
    <cellStyle name="60% - Accent2 9" xfId="238"/>
    <cellStyle name="60% - Accent3" xfId="239"/>
    <cellStyle name="60% - Accent3 10" xfId="240"/>
    <cellStyle name="60% - Accent3 11" xfId="241"/>
    <cellStyle name="60% - Accent3 12" xfId="242"/>
    <cellStyle name="60% - Accent3 13" xfId="243"/>
    <cellStyle name="60% - Accent3 14" xfId="244"/>
    <cellStyle name="60% - Accent3 15" xfId="245"/>
    <cellStyle name="60% - Accent3 16" xfId="246"/>
    <cellStyle name="60% - Accent3 2" xfId="247"/>
    <cellStyle name="60% - Accent3 3" xfId="248"/>
    <cellStyle name="60% - Accent3 4" xfId="249"/>
    <cellStyle name="60% - Accent3 5" xfId="250"/>
    <cellStyle name="60% - Accent3 6" xfId="251"/>
    <cellStyle name="60% - Accent3 7" xfId="252"/>
    <cellStyle name="60% - Accent3 8" xfId="253"/>
    <cellStyle name="60% - Accent3 9" xfId="254"/>
    <cellStyle name="60% - Accent4" xfId="255"/>
    <cellStyle name="60% - Accent4 10" xfId="256"/>
    <cellStyle name="60% - Accent4 11" xfId="257"/>
    <cellStyle name="60% - Accent4 12" xfId="258"/>
    <cellStyle name="60% - Accent4 13" xfId="259"/>
    <cellStyle name="60% - Accent4 14" xfId="260"/>
    <cellStyle name="60% - Accent4 15" xfId="261"/>
    <cellStyle name="60% - Accent4 16" xfId="262"/>
    <cellStyle name="60% - Accent4 2" xfId="263"/>
    <cellStyle name="60% - Accent4 3" xfId="264"/>
    <cellStyle name="60% - Accent4 4" xfId="265"/>
    <cellStyle name="60% - Accent4 5" xfId="266"/>
    <cellStyle name="60% - Accent4 6" xfId="267"/>
    <cellStyle name="60% - Accent4 7" xfId="268"/>
    <cellStyle name="60% - Accent4 8" xfId="269"/>
    <cellStyle name="60% - Accent4 9" xfId="270"/>
    <cellStyle name="60% - Accent5" xfId="271"/>
    <cellStyle name="60% - Accent5 10" xfId="272"/>
    <cellStyle name="60% - Accent5 11" xfId="273"/>
    <cellStyle name="60% - Accent5 12" xfId="274"/>
    <cellStyle name="60% - Accent5 13" xfId="275"/>
    <cellStyle name="60% - Accent5 14" xfId="276"/>
    <cellStyle name="60% - Accent5 15" xfId="277"/>
    <cellStyle name="60% - Accent5 16" xfId="278"/>
    <cellStyle name="60% - Accent5 2" xfId="279"/>
    <cellStyle name="60% - Accent5 3" xfId="280"/>
    <cellStyle name="60% - Accent5 4" xfId="281"/>
    <cellStyle name="60% - Accent5 5" xfId="282"/>
    <cellStyle name="60% - Accent5 6" xfId="283"/>
    <cellStyle name="60% - Accent5 7" xfId="284"/>
    <cellStyle name="60% - Accent5 8" xfId="285"/>
    <cellStyle name="60% - Accent5 9" xfId="286"/>
    <cellStyle name="60% - Accent6" xfId="287"/>
    <cellStyle name="60% - Accent6 10" xfId="288"/>
    <cellStyle name="60% - Accent6 11" xfId="289"/>
    <cellStyle name="60% - Accent6 12" xfId="290"/>
    <cellStyle name="60% - Accent6 13" xfId="291"/>
    <cellStyle name="60% - Accent6 14" xfId="292"/>
    <cellStyle name="60% - Accent6 15" xfId="293"/>
    <cellStyle name="60% - Accent6 16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0" xfId="304"/>
    <cellStyle name="Accent1 11" xfId="305"/>
    <cellStyle name="Accent1 12" xfId="306"/>
    <cellStyle name="Accent1 13" xfId="307"/>
    <cellStyle name="Accent1 14" xfId="308"/>
    <cellStyle name="Accent1 15" xfId="309"/>
    <cellStyle name="Accent1 16" xfId="310"/>
    <cellStyle name="Accent1 2" xfId="311"/>
    <cellStyle name="Accent1 3" xfId="312"/>
    <cellStyle name="Accent1 4" xfId="313"/>
    <cellStyle name="Accent1 5" xfId="314"/>
    <cellStyle name="Accent1 6" xfId="315"/>
    <cellStyle name="Accent1 7" xfId="316"/>
    <cellStyle name="Accent1 8" xfId="317"/>
    <cellStyle name="Accent1 9" xfId="318"/>
    <cellStyle name="Accent2" xfId="319"/>
    <cellStyle name="Accent2 10" xfId="320"/>
    <cellStyle name="Accent2 11" xfId="321"/>
    <cellStyle name="Accent2 12" xfId="322"/>
    <cellStyle name="Accent2 13" xfId="323"/>
    <cellStyle name="Accent2 14" xfId="324"/>
    <cellStyle name="Accent2 15" xfId="325"/>
    <cellStyle name="Accent2 16" xfId="326"/>
    <cellStyle name="Accent2 2" xfId="327"/>
    <cellStyle name="Accent2 3" xfId="328"/>
    <cellStyle name="Accent2 4" xfId="329"/>
    <cellStyle name="Accent2 5" xfId="330"/>
    <cellStyle name="Accent2 6" xfId="331"/>
    <cellStyle name="Accent2 7" xfId="332"/>
    <cellStyle name="Accent2 8" xfId="333"/>
    <cellStyle name="Accent2 9" xfId="334"/>
    <cellStyle name="Accent3" xfId="335"/>
    <cellStyle name="Accent3 10" xfId="336"/>
    <cellStyle name="Accent3 11" xfId="337"/>
    <cellStyle name="Accent3 12" xfId="338"/>
    <cellStyle name="Accent3 13" xfId="339"/>
    <cellStyle name="Accent3 14" xfId="340"/>
    <cellStyle name="Accent3 15" xfId="341"/>
    <cellStyle name="Accent3 16" xfId="342"/>
    <cellStyle name="Accent3 2" xfId="343"/>
    <cellStyle name="Accent3 3" xfId="344"/>
    <cellStyle name="Accent3 4" xfId="345"/>
    <cellStyle name="Accent3 5" xfId="346"/>
    <cellStyle name="Accent3 6" xfId="347"/>
    <cellStyle name="Accent3 7" xfId="348"/>
    <cellStyle name="Accent3 8" xfId="349"/>
    <cellStyle name="Accent3 9" xfId="350"/>
    <cellStyle name="Accent4" xfId="351"/>
    <cellStyle name="Accent4 10" xfId="352"/>
    <cellStyle name="Accent4 11" xfId="353"/>
    <cellStyle name="Accent4 12" xfId="354"/>
    <cellStyle name="Accent4 13" xfId="355"/>
    <cellStyle name="Accent4 14" xfId="356"/>
    <cellStyle name="Accent4 15" xfId="357"/>
    <cellStyle name="Accent4 16" xfId="358"/>
    <cellStyle name="Accent4 2" xfId="359"/>
    <cellStyle name="Accent4 3" xfId="360"/>
    <cellStyle name="Accent4 4" xfId="361"/>
    <cellStyle name="Accent4 5" xfId="362"/>
    <cellStyle name="Accent4 6" xfId="363"/>
    <cellStyle name="Accent4 7" xfId="364"/>
    <cellStyle name="Accent4 8" xfId="365"/>
    <cellStyle name="Accent4 9" xfId="366"/>
    <cellStyle name="Accent5" xfId="367"/>
    <cellStyle name="Accent5 10" xfId="368"/>
    <cellStyle name="Accent5 11" xfId="369"/>
    <cellStyle name="Accent5 12" xfId="370"/>
    <cellStyle name="Accent5 13" xfId="371"/>
    <cellStyle name="Accent5 14" xfId="372"/>
    <cellStyle name="Accent5 15" xfId="373"/>
    <cellStyle name="Accent5 16" xfId="374"/>
    <cellStyle name="Accent5 2" xfId="375"/>
    <cellStyle name="Accent5 3" xfId="376"/>
    <cellStyle name="Accent5 4" xfId="377"/>
    <cellStyle name="Accent5 5" xfId="378"/>
    <cellStyle name="Accent5 6" xfId="379"/>
    <cellStyle name="Accent5 7" xfId="380"/>
    <cellStyle name="Accent5 8" xfId="381"/>
    <cellStyle name="Accent5 9" xfId="382"/>
    <cellStyle name="Accent6" xfId="383"/>
    <cellStyle name="Accent6 10" xfId="384"/>
    <cellStyle name="Accent6 11" xfId="385"/>
    <cellStyle name="Accent6 12" xfId="386"/>
    <cellStyle name="Accent6 13" xfId="387"/>
    <cellStyle name="Accent6 14" xfId="388"/>
    <cellStyle name="Accent6 15" xfId="389"/>
    <cellStyle name="Accent6 16" xfId="390"/>
    <cellStyle name="Accent6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Bad" xfId="399"/>
    <cellStyle name="Bad 10" xfId="400"/>
    <cellStyle name="Bad 11" xfId="401"/>
    <cellStyle name="Bad 12" xfId="402"/>
    <cellStyle name="Bad 13" xfId="403"/>
    <cellStyle name="Bad 14" xfId="404"/>
    <cellStyle name="Bad 15" xfId="405"/>
    <cellStyle name="Bad 16" xfId="406"/>
    <cellStyle name="Bad 2" xfId="407"/>
    <cellStyle name="Bad 3" xfId="408"/>
    <cellStyle name="Bad 4" xfId="409"/>
    <cellStyle name="Bad 5" xfId="410"/>
    <cellStyle name="Bad 6" xfId="411"/>
    <cellStyle name="Bad 7" xfId="412"/>
    <cellStyle name="Bad 8" xfId="413"/>
    <cellStyle name="Bad 9" xfId="414"/>
    <cellStyle name="Calculation" xfId="415"/>
    <cellStyle name="Calculation 10" xfId="416"/>
    <cellStyle name="Calculation 11" xfId="417"/>
    <cellStyle name="Calculation 12" xfId="418"/>
    <cellStyle name="Calculation 13" xfId="419"/>
    <cellStyle name="Calculation 14" xfId="420"/>
    <cellStyle name="Calculation 15" xfId="421"/>
    <cellStyle name="Calculation 16" xfId="422"/>
    <cellStyle name="Calculation 2" xfId="423"/>
    <cellStyle name="Calculation 3" xfId="424"/>
    <cellStyle name="Calculation 4" xfId="425"/>
    <cellStyle name="Calculation 5" xfId="426"/>
    <cellStyle name="Calculation 6" xfId="427"/>
    <cellStyle name="Calculation 7" xfId="428"/>
    <cellStyle name="Calculation 8" xfId="429"/>
    <cellStyle name="Calculation 9" xfId="430"/>
    <cellStyle name="Check Cell" xfId="431"/>
    <cellStyle name="Check Cell 10" xfId="432"/>
    <cellStyle name="Check Cell 11" xfId="433"/>
    <cellStyle name="Check Cell 12" xfId="434"/>
    <cellStyle name="Check Cell 13" xfId="435"/>
    <cellStyle name="Check Cell 14" xfId="436"/>
    <cellStyle name="Check Cell 15" xfId="437"/>
    <cellStyle name="Check Cell 16" xfId="438"/>
    <cellStyle name="Check Cell 2" xfId="439"/>
    <cellStyle name="Check Cell 3" xfId="440"/>
    <cellStyle name="Check Cell 4" xfId="441"/>
    <cellStyle name="Check Cell 5" xfId="442"/>
    <cellStyle name="Check Cell 6" xfId="443"/>
    <cellStyle name="Check Cell 7" xfId="444"/>
    <cellStyle name="Check Cell 8" xfId="445"/>
    <cellStyle name="Check Cell 9" xfId="446"/>
    <cellStyle name="Comma" xfId="447"/>
    <cellStyle name="Comma [0]" xfId="448"/>
    <cellStyle name="Comma 10" xfId="449"/>
    <cellStyle name="Comma 11" xfId="450"/>
    <cellStyle name="Comma 12" xfId="451"/>
    <cellStyle name="Comma 13" xfId="452"/>
    <cellStyle name="Comma 14" xfId="453"/>
    <cellStyle name="Comma 15" xfId="454"/>
    <cellStyle name="Comma 16" xfId="455"/>
    <cellStyle name="Comma 17" xfId="456"/>
    <cellStyle name="Comma 18" xfId="457"/>
    <cellStyle name="Comma 2" xfId="458"/>
    <cellStyle name="Comma 3" xfId="459"/>
    <cellStyle name="Comma 4" xfId="460"/>
    <cellStyle name="Comma 5" xfId="461"/>
    <cellStyle name="Comma 6" xfId="462"/>
    <cellStyle name="Comma 7" xfId="463"/>
    <cellStyle name="Comma 8" xfId="464"/>
    <cellStyle name="Comma 9" xfId="465"/>
    <cellStyle name="Currency" xfId="466"/>
    <cellStyle name="Currency [0]" xfId="467"/>
    <cellStyle name="Explanatory Text" xfId="468"/>
    <cellStyle name="Explanatory Text 10" xfId="469"/>
    <cellStyle name="Explanatory Text 11" xfId="470"/>
    <cellStyle name="Explanatory Text 12" xfId="471"/>
    <cellStyle name="Explanatory Text 13" xfId="472"/>
    <cellStyle name="Explanatory Text 14" xfId="473"/>
    <cellStyle name="Explanatory Text 15" xfId="474"/>
    <cellStyle name="Explanatory Text 16" xfId="475"/>
    <cellStyle name="Explanatory Text 2" xfId="476"/>
    <cellStyle name="Explanatory Text 3" xfId="477"/>
    <cellStyle name="Explanatory Text 4" xfId="478"/>
    <cellStyle name="Explanatory Text 5" xfId="479"/>
    <cellStyle name="Explanatory Text 6" xfId="480"/>
    <cellStyle name="Explanatory Text 7" xfId="481"/>
    <cellStyle name="Explanatory Text 8" xfId="482"/>
    <cellStyle name="Explanatory Text 9" xfId="483"/>
    <cellStyle name="Followed Hyperlink" xfId="484"/>
    <cellStyle name="Good" xfId="485"/>
    <cellStyle name="Good 10" xfId="486"/>
    <cellStyle name="Good 11" xfId="487"/>
    <cellStyle name="Good 12" xfId="488"/>
    <cellStyle name="Good 13" xfId="489"/>
    <cellStyle name="Good 14" xfId="490"/>
    <cellStyle name="Good 15" xfId="491"/>
    <cellStyle name="Good 16" xfId="492"/>
    <cellStyle name="Good 2" xfId="493"/>
    <cellStyle name="Good 3" xfId="494"/>
    <cellStyle name="Good 4" xfId="495"/>
    <cellStyle name="Good 5" xfId="496"/>
    <cellStyle name="Good 6" xfId="497"/>
    <cellStyle name="Good 7" xfId="498"/>
    <cellStyle name="Good 8" xfId="499"/>
    <cellStyle name="Good 9" xfId="500"/>
    <cellStyle name="Heading 1" xfId="501"/>
    <cellStyle name="Heading 1 10" xfId="502"/>
    <cellStyle name="Heading 1 11" xfId="503"/>
    <cellStyle name="Heading 1 12" xfId="504"/>
    <cellStyle name="Heading 1 13" xfId="505"/>
    <cellStyle name="Heading 1 14" xfId="506"/>
    <cellStyle name="Heading 1 15" xfId="507"/>
    <cellStyle name="Heading 1 16" xfId="508"/>
    <cellStyle name="Heading 1 2" xfId="509"/>
    <cellStyle name="Heading 1 3" xfId="510"/>
    <cellStyle name="Heading 1 4" xfId="511"/>
    <cellStyle name="Heading 1 5" xfId="512"/>
    <cellStyle name="Heading 1 6" xfId="513"/>
    <cellStyle name="Heading 1 7" xfId="514"/>
    <cellStyle name="Heading 1 8" xfId="515"/>
    <cellStyle name="Heading 1 9" xfId="516"/>
    <cellStyle name="Heading 2" xfId="517"/>
    <cellStyle name="Heading 2 10" xfId="518"/>
    <cellStyle name="Heading 2 11" xfId="519"/>
    <cellStyle name="Heading 2 12" xfId="520"/>
    <cellStyle name="Heading 2 13" xfId="521"/>
    <cellStyle name="Heading 2 14" xfId="522"/>
    <cellStyle name="Heading 2 15" xfId="523"/>
    <cellStyle name="Heading 2 16" xfId="524"/>
    <cellStyle name="Heading 2 2" xfId="525"/>
    <cellStyle name="Heading 2 3" xfId="526"/>
    <cellStyle name="Heading 2 4" xfId="527"/>
    <cellStyle name="Heading 2 5" xfId="528"/>
    <cellStyle name="Heading 2 6" xfId="529"/>
    <cellStyle name="Heading 2 7" xfId="530"/>
    <cellStyle name="Heading 2 8" xfId="531"/>
    <cellStyle name="Heading 2 9" xfId="532"/>
    <cellStyle name="Heading 3" xfId="533"/>
    <cellStyle name="Heading 3 10" xfId="534"/>
    <cellStyle name="Heading 3 11" xfId="535"/>
    <cellStyle name="Heading 3 12" xfId="536"/>
    <cellStyle name="Heading 3 13" xfId="537"/>
    <cellStyle name="Heading 3 14" xfId="538"/>
    <cellStyle name="Heading 3 15" xfId="539"/>
    <cellStyle name="Heading 3 16" xfId="540"/>
    <cellStyle name="Heading 3 2" xfId="541"/>
    <cellStyle name="Heading 3 3" xfId="542"/>
    <cellStyle name="Heading 3 4" xfId="543"/>
    <cellStyle name="Heading 3 5" xfId="544"/>
    <cellStyle name="Heading 3 6" xfId="545"/>
    <cellStyle name="Heading 3 7" xfId="546"/>
    <cellStyle name="Heading 3 8" xfId="547"/>
    <cellStyle name="Heading 3 9" xfId="548"/>
    <cellStyle name="Heading 4" xfId="549"/>
    <cellStyle name="Heading 4 10" xfId="550"/>
    <cellStyle name="Heading 4 11" xfId="551"/>
    <cellStyle name="Heading 4 12" xfId="552"/>
    <cellStyle name="Heading 4 13" xfId="553"/>
    <cellStyle name="Heading 4 14" xfId="554"/>
    <cellStyle name="Heading 4 15" xfId="555"/>
    <cellStyle name="Heading 4 16" xfId="556"/>
    <cellStyle name="Heading 4 2" xfId="557"/>
    <cellStyle name="Heading 4 3" xfId="558"/>
    <cellStyle name="Heading 4 4" xfId="559"/>
    <cellStyle name="Heading 4 5" xfId="560"/>
    <cellStyle name="Heading 4 6" xfId="561"/>
    <cellStyle name="Heading 4 7" xfId="562"/>
    <cellStyle name="Heading 4 8" xfId="563"/>
    <cellStyle name="Heading 4 9" xfId="564"/>
    <cellStyle name="Hyperlink" xfId="565"/>
    <cellStyle name="Input" xfId="566"/>
    <cellStyle name="Input 10" xfId="567"/>
    <cellStyle name="Input 11" xfId="568"/>
    <cellStyle name="Input 12" xfId="569"/>
    <cellStyle name="Input 13" xfId="570"/>
    <cellStyle name="Input 14" xfId="571"/>
    <cellStyle name="Input 15" xfId="572"/>
    <cellStyle name="Input 16" xfId="573"/>
    <cellStyle name="Input 2" xfId="574"/>
    <cellStyle name="Input 3" xfId="575"/>
    <cellStyle name="Input 4" xfId="576"/>
    <cellStyle name="Input 5" xfId="577"/>
    <cellStyle name="Input 6" xfId="578"/>
    <cellStyle name="Input 7" xfId="579"/>
    <cellStyle name="Input 8" xfId="580"/>
    <cellStyle name="Input 9" xfId="581"/>
    <cellStyle name="Linked Cell" xfId="582"/>
    <cellStyle name="Linked Cell 10" xfId="583"/>
    <cellStyle name="Linked Cell 11" xfId="584"/>
    <cellStyle name="Linked Cell 12" xfId="585"/>
    <cellStyle name="Linked Cell 13" xfId="586"/>
    <cellStyle name="Linked Cell 14" xfId="587"/>
    <cellStyle name="Linked Cell 15" xfId="588"/>
    <cellStyle name="Linked Cell 16" xfId="589"/>
    <cellStyle name="Linked Cell 2" xfId="590"/>
    <cellStyle name="Linked Cell 3" xfId="591"/>
    <cellStyle name="Linked Cell 4" xfId="592"/>
    <cellStyle name="Linked Cell 5" xfId="593"/>
    <cellStyle name="Linked Cell 6" xfId="594"/>
    <cellStyle name="Linked Cell 7" xfId="595"/>
    <cellStyle name="Linked Cell 8" xfId="596"/>
    <cellStyle name="Linked Cell 9" xfId="597"/>
    <cellStyle name="Neutral" xfId="598"/>
    <cellStyle name="Neutral 10" xfId="599"/>
    <cellStyle name="Neutral 11" xfId="600"/>
    <cellStyle name="Neutral 12" xfId="601"/>
    <cellStyle name="Neutral 13" xfId="602"/>
    <cellStyle name="Neutral 14" xfId="603"/>
    <cellStyle name="Neutral 15" xfId="604"/>
    <cellStyle name="Neutral 16" xfId="605"/>
    <cellStyle name="Neutral 2" xfId="606"/>
    <cellStyle name="Neutral 3" xfId="607"/>
    <cellStyle name="Neutral 4" xfId="608"/>
    <cellStyle name="Neutral 5" xfId="609"/>
    <cellStyle name="Neutral 6" xfId="610"/>
    <cellStyle name="Neutral 7" xfId="611"/>
    <cellStyle name="Neutral 8" xfId="612"/>
    <cellStyle name="Neutral 9" xfId="613"/>
    <cellStyle name="Normal 10" xfId="614"/>
    <cellStyle name="Normal 11" xfId="615"/>
    <cellStyle name="Normal 12" xfId="616"/>
    <cellStyle name="Normal 13" xfId="617"/>
    <cellStyle name="Normal 14" xfId="618"/>
    <cellStyle name="Normal 15" xfId="619"/>
    <cellStyle name="Normal 16" xfId="620"/>
    <cellStyle name="Normal 17" xfId="621"/>
    <cellStyle name="Normal 18" xfId="622"/>
    <cellStyle name="Normal 2" xfId="623"/>
    <cellStyle name="Normal 3" xfId="624"/>
    <cellStyle name="Normal 4" xfId="625"/>
    <cellStyle name="Normal 5" xfId="626"/>
    <cellStyle name="Normal 6" xfId="627"/>
    <cellStyle name="Normal 7" xfId="628"/>
    <cellStyle name="Normal 8" xfId="629"/>
    <cellStyle name="Normal 9" xfId="630"/>
    <cellStyle name="Note" xfId="631"/>
    <cellStyle name="Note 10" xfId="632"/>
    <cellStyle name="Note 11" xfId="633"/>
    <cellStyle name="Note 12" xfId="634"/>
    <cellStyle name="Note 13" xfId="635"/>
    <cellStyle name="Note 14" xfId="636"/>
    <cellStyle name="Note 15" xfId="637"/>
    <cellStyle name="Note 16" xfId="638"/>
    <cellStyle name="Note 2" xfId="639"/>
    <cellStyle name="Note 3" xfId="640"/>
    <cellStyle name="Note 4" xfId="641"/>
    <cellStyle name="Note 5" xfId="642"/>
    <cellStyle name="Note 6" xfId="643"/>
    <cellStyle name="Note 7" xfId="644"/>
    <cellStyle name="Note 8" xfId="645"/>
    <cellStyle name="Note 9" xfId="646"/>
    <cellStyle name="Output" xfId="647"/>
    <cellStyle name="Output 10" xfId="648"/>
    <cellStyle name="Output 11" xfId="649"/>
    <cellStyle name="Output 12" xfId="650"/>
    <cellStyle name="Output 13" xfId="651"/>
    <cellStyle name="Output 14" xfId="652"/>
    <cellStyle name="Output 15" xfId="653"/>
    <cellStyle name="Output 16" xfId="654"/>
    <cellStyle name="Output 2" xfId="655"/>
    <cellStyle name="Output 3" xfId="656"/>
    <cellStyle name="Output 4" xfId="657"/>
    <cellStyle name="Output 5" xfId="658"/>
    <cellStyle name="Output 6" xfId="659"/>
    <cellStyle name="Output 7" xfId="660"/>
    <cellStyle name="Output 8" xfId="661"/>
    <cellStyle name="Output 9" xfId="662"/>
    <cellStyle name="Percent" xfId="663"/>
    <cellStyle name="Percent 10" xfId="664"/>
    <cellStyle name="Percent 11" xfId="665"/>
    <cellStyle name="Percent 12" xfId="666"/>
    <cellStyle name="Percent 13" xfId="667"/>
    <cellStyle name="Percent 14" xfId="668"/>
    <cellStyle name="Percent 15" xfId="669"/>
    <cellStyle name="Percent 16" xfId="670"/>
    <cellStyle name="Percent 17" xfId="671"/>
    <cellStyle name="Percent 18" xfId="672"/>
    <cellStyle name="Percent 2" xfId="673"/>
    <cellStyle name="Percent 2 10" xfId="674"/>
    <cellStyle name="Percent 2 11" xfId="675"/>
    <cellStyle name="Percent 2 12" xfId="676"/>
    <cellStyle name="Percent 2 13" xfId="677"/>
    <cellStyle name="Percent 2 14" xfId="678"/>
    <cellStyle name="Percent 2 15" xfId="679"/>
    <cellStyle name="Percent 2 16" xfId="680"/>
    <cellStyle name="Percent 2 2" xfId="681"/>
    <cellStyle name="Percent 2 3" xfId="682"/>
    <cellStyle name="Percent 2 4" xfId="683"/>
    <cellStyle name="Percent 2 5" xfId="684"/>
    <cellStyle name="Percent 2 6" xfId="685"/>
    <cellStyle name="Percent 2 7" xfId="686"/>
    <cellStyle name="Percent 2 8" xfId="687"/>
    <cellStyle name="Percent 2 9" xfId="688"/>
    <cellStyle name="Percent 3" xfId="689"/>
    <cellStyle name="Percent 4" xfId="690"/>
    <cellStyle name="Percent 5" xfId="691"/>
    <cellStyle name="Percent 6" xfId="692"/>
    <cellStyle name="Percent 7" xfId="693"/>
    <cellStyle name="Percent 8" xfId="694"/>
    <cellStyle name="Percent 9" xfId="695"/>
    <cellStyle name="Title" xfId="696"/>
    <cellStyle name="Title 10" xfId="697"/>
    <cellStyle name="Title 11" xfId="698"/>
    <cellStyle name="Title 12" xfId="699"/>
    <cellStyle name="Title 13" xfId="700"/>
    <cellStyle name="Title 14" xfId="701"/>
    <cellStyle name="Title 15" xfId="702"/>
    <cellStyle name="Title 16" xfId="703"/>
    <cellStyle name="Title 2" xfId="704"/>
    <cellStyle name="Title 3" xfId="705"/>
    <cellStyle name="Title 4" xfId="706"/>
    <cellStyle name="Title 5" xfId="707"/>
    <cellStyle name="Title 6" xfId="708"/>
    <cellStyle name="Title 7" xfId="709"/>
    <cellStyle name="Title 8" xfId="710"/>
    <cellStyle name="Title 9" xfId="711"/>
    <cellStyle name="Total" xfId="712"/>
    <cellStyle name="Total 10" xfId="713"/>
    <cellStyle name="Total 11" xfId="714"/>
    <cellStyle name="Total 12" xfId="715"/>
    <cellStyle name="Total 13" xfId="716"/>
    <cellStyle name="Total 14" xfId="717"/>
    <cellStyle name="Total 15" xfId="718"/>
    <cellStyle name="Total 16" xfId="719"/>
    <cellStyle name="Total 2" xfId="720"/>
    <cellStyle name="Total 3" xfId="721"/>
    <cellStyle name="Total 4" xfId="722"/>
    <cellStyle name="Total 5" xfId="723"/>
    <cellStyle name="Total 6" xfId="724"/>
    <cellStyle name="Total 7" xfId="725"/>
    <cellStyle name="Total 8" xfId="726"/>
    <cellStyle name="Total 9" xfId="727"/>
    <cellStyle name="Warning Text" xfId="728"/>
    <cellStyle name="Warning Text 10" xfId="729"/>
    <cellStyle name="Warning Text 11" xfId="730"/>
    <cellStyle name="Warning Text 12" xfId="731"/>
    <cellStyle name="Warning Text 13" xfId="732"/>
    <cellStyle name="Warning Text 14" xfId="733"/>
    <cellStyle name="Warning Text 15" xfId="734"/>
    <cellStyle name="Warning Text 16" xfId="735"/>
    <cellStyle name="Warning Text 2" xfId="736"/>
    <cellStyle name="Warning Text 3" xfId="737"/>
    <cellStyle name="Warning Text 4" xfId="738"/>
    <cellStyle name="Warning Text 5" xfId="739"/>
    <cellStyle name="Warning Text 6" xfId="740"/>
    <cellStyle name="Warning Text 7" xfId="741"/>
    <cellStyle name="Warning Text 8" xfId="742"/>
    <cellStyle name="Warning Text 9" xfId="7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18-Dec-2014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3519383"/>
        <c:axId val="11912400"/>
      </c:lineChart>
      <c:catAx>
        <c:axId val="53519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912400"/>
        <c:crosses val="autoZero"/>
        <c:auto val="1"/>
        <c:lblOffset val="100"/>
        <c:tickLblSkip val="1"/>
        <c:noMultiLvlLbl val="0"/>
      </c:catAx>
      <c:valAx>
        <c:axId val="11912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19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G40" sqref="G4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42</v>
      </c>
    </row>
    <row r="21" ht="12.75">
      <c r="A21" s="5"/>
    </row>
    <row r="22" ht="12.75">
      <c r="A22" s="5" t="s">
        <v>43</v>
      </c>
    </row>
    <row r="23" spans="1:7" ht="12.75">
      <c r="A23" s="5" t="s">
        <v>44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95" t="s">
        <v>46</v>
      </c>
      <c r="B25" s="196">
        <v>41725</v>
      </c>
      <c r="C25" s="197"/>
      <c r="D25" s="198"/>
      <c r="E25" s="199"/>
      <c r="F25" s="199"/>
      <c r="G25" s="199"/>
      <c r="J25" s="20" t="s">
        <v>45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200" t="s">
        <v>0</v>
      </c>
      <c r="B26" s="201" t="s">
        <v>40</v>
      </c>
      <c r="C26" s="202"/>
      <c r="D26" s="203"/>
      <c r="E26" s="199"/>
      <c r="F26" s="199"/>
      <c r="G26" s="199"/>
      <c r="J26" s="385" t="s">
        <v>0</v>
      </c>
      <c r="K26" s="386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27-March-2014</v>
      </c>
      <c r="AB26" s="54"/>
      <c r="AC26" s="57"/>
      <c r="AE26" s="24" t="s">
        <v>17</v>
      </c>
      <c r="AF26" s="31" t="str">
        <f>A20</f>
        <v>27-March-2014</v>
      </c>
      <c r="AG26" s="25"/>
      <c r="AI26" s="43"/>
      <c r="AJ26" s="28"/>
    </row>
    <row r="27" spans="1:36" ht="13.5" thickBot="1">
      <c r="A27" s="204" t="s">
        <v>47</v>
      </c>
      <c r="B27" s="205">
        <v>41809</v>
      </c>
      <c r="C27" s="202"/>
      <c r="D27" s="206"/>
      <c r="E27" s="192"/>
      <c r="F27" s="207" t="s">
        <v>48</v>
      </c>
      <c r="G27" s="208" t="s">
        <v>49</v>
      </c>
      <c r="J27" s="381" t="s">
        <v>40</v>
      </c>
      <c r="K27" s="382"/>
      <c r="L27" s="85"/>
      <c r="M27" s="85"/>
      <c r="N27" s="85"/>
      <c r="O27" s="85"/>
      <c r="P27" s="86"/>
      <c r="Q27" s="87"/>
      <c r="R27"/>
      <c r="S27" s="147">
        <v>41696</v>
      </c>
      <c r="T27" s="148" t="str">
        <f>A20</f>
        <v>27-March-2014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209" t="s">
        <v>50</v>
      </c>
      <c r="B28" s="210">
        <v>30300</v>
      </c>
      <c r="C28" s="201" t="s">
        <v>51</v>
      </c>
      <c r="D28" s="211">
        <v>29.04</v>
      </c>
      <c r="E28" s="192"/>
      <c r="F28" s="222">
        <v>0.6998</v>
      </c>
      <c r="G28" s="220">
        <v>12.29</v>
      </c>
      <c r="J28" s="61">
        <v>41809</v>
      </c>
      <c r="K28" s="191"/>
      <c r="L28" s="63">
        <v>42943</v>
      </c>
      <c r="M28" s="63">
        <v>43307</v>
      </c>
      <c r="N28" s="63">
        <v>43317</v>
      </c>
      <c r="O28" s="63">
        <v>43312</v>
      </c>
      <c r="P28" s="83">
        <v>15.5</v>
      </c>
      <c r="Q28" s="64">
        <v>16.75</v>
      </c>
      <c r="R28" s="32"/>
      <c r="S28" s="146">
        <v>0.16271846608275864</v>
      </c>
      <c r="T28" s="146">
        <v>0.16782</v>
      </c>
      <c r="U28" s="26"/>
      <c r="V28" s="81">
        <v>0.89</v>
      </c>
      <c r="W28" s="41">
        <v>1.1</v>
      </c>
      <c r="Y28" s="95">
        <v>-0.839039</v>
      </c>
      <c r="Z28" s="93">
        <v>0.252852</v>
      </c>
      <c r="AA28" s="93">
        <v>0.765036</v>
      </c>
      <c r="AB28" s="75" t="s">
        <v>28</v>
      </c>
      <c r="AC28" s="59">
        <v>-0.0880647</v>
      </c>
      <c r="AE28" s="38">
        <v>0.8</v>
      </c>
      <c r="AF28" s="29">
        <v>-0.97457</v>
      </c>
      <c r="AG28" s="30">
        <v>0.792906</v>
      </c>
      <c r="AI28" s="79">
        <v>34</v>
      </c>
      <c r="AJ28" s="60">
        <v>17</v>
      </c>
      <c r="IU28" s="33">
        <f aca="true" t="shared" si="0" ref="IU28:IU36">D62-$D$66</f>
        <v>8.600000000000001</v>
      </c>
      <c r="IV28" s="6" t="b">
        <f>IU28=G62</f>
        <v>1</v>
      </c>
    </row>
    <row r="29" spans="1:256" ht="12.75">
      <c r="A29" s="209" t="s">
        <v>52</v>
      </c>
      <c r="B29" s="210">
        <v>34650</v>
      </c>
      <c r="C29" s="201" t="s">
        <v>51</v>
      </c>
      <c r="D29" s="211">
        <v>24.42</v>
      </c>
      <c r="E29" s="192"/>
      <c r="F29" s="223">
        <v>0.8002</v>
      </c>
      <c r="G29" s="211">
        <v>7.67</v>
      </c>
      <c r="J29" s="61">
        <v>41900</v>
      </c>
      <c r="K29" s="191"/>
      <c r="L29" s="63">
        <v>42943</v>
      </c>
      <c r="M29" s="63">
        <v>43367</v>
      </c>
      <c r="N29" s="63">
        <v>43457</v>
      </c>
      <c r="O29" s="63">
        <v>43412</v>
      </c>
      <c r="P29" s="83">
        <v>19</v>
      </c>
      <c r="Q29" s="64">
        <v>19</v>
      </c>
      <c r="R29"/>
      <c r="S29" s="41">
        <v>0.18241321085798162</v>
      </c>
      <c r="T29" s="41">
        <v>0.17893</v>
      </c>
      <c r="U29" s="26"/>
      <c r="V29" s="81">
        <v>0.9</v>
      </c>
      <c r="W29" s="41">
        <v>0.99</v>
      </c>
      <c r="Y29" s="95">
        <v>-0.664531</v>
      </c>
      <c r="Z29" s="93">
        <v>0.199176</v>
      </c>
      <c r="AA29" s="93">
        <v>0.643105</v>
      </c>
      <c r="AB29" s="76" t="s">
        <v>29</v>
      </c>
      <c r="AC29" s="59">
        <v>0.1532962</v>
      </c>
      <c r="AE29" s="27">
        <v>0.8</v>
      </c>
      <c r="AF29" s="29">
        <v>-0.908288</v>
      </c>
      <c r="AG29" s="30">
        <v>0.616224</v>
      </c>
      <c r="AI29" s="79">
        <v>13</v>
      </c>
      <c r="AJ29" s="60">
        <v>0</v>
      </c>
      <c r="IU29" s="34">
        <f t="shared" si="0"/>
        <v>5.370000000000001</v>
      </c>
      <c r="IV29" s="6" t="b">
        <f>IU29=G63</f>
        <v>1</v>
      </c>
    </row>
    <row r="30" spans="1:256" ht="12.75">
      <c r="A30" s="209" t="s">
        <v>52</v>
      </c>
      <c r="B30" s="210">
        <v>39000</v>
      </c>
      <c r="C30" s="201" t="s">
        <v>51</v>
      </c>
      <c r="D30" s="211">
        <v>20.31</v>
      </c>
      <c r="E30" s="192"/>
      <c r="F30" s="223">
        <v>0.9007</v>
      </c>
      <c r="G30" s="211">
        <v>3.56</v>
      </c>
      <c r="J30" s="61">
        <v>41991</v>
      </c>
      <c r="K30" s="191"/>
      <c r="L30" s="63">
        <v>42943</v>
      </c>
      <c r="M30" s="63">
        <v>44187</v>
      </c>
      <c r="N30" s="63">
        <v>44307</v>
      </c>
      <c r="O30" s="63">
        <v>44247</v>
      </c>
      <c r="P30" s="83">
        <v>17.75</v>
      </c>
      <c r="Q30" s="64">
        <v>18</v>
      </c>
      <c r="R30"/>
      <c r="S30" s="41">
        <v>0.19021579252660048</v>
      </c>
      <c r="T30" s="41">
        <v>0.18561</v>
      </c>
      <c r="U30" s="26"/>
      <c r="V30" s="81">
        <v>0.86</v>
      </c>
      <c r="W30" s="41">
        <v>1.08</v>
      </c>
      <c r="Y30" s="95">
        <v>-0.581472</v>
      </c>
      <c r="Z30" s="93">
        <v>0.17374</v>
      </c>
      <c r="AA30" s="93">
        <v>0.582246</v>
      </c>
      <c r="AB30" s="77"/>
      <c r="AC30" s="58"/>
      <c r="AE30" s="27">
        <v>0.8</v>
      </c>
      <c r="AF30" s="29">
        <v>-0.862116</v>
      </c>
      <c r="AG30" s="30">
        <v>0.538314</v>
      </c>
      <c r="AI30" s="79">
        <v>31</v>
      </c>
      <c r="AJ30" s="60">
        <v>17</v>
      </c>
      <c r="IU30" s="34">
        <f t="shared" si="0"/>
        <v>2.530000000000001</v>
      </c>
      <c r="IV30" s="6" t="b">
        <f>IU30=G64</f>
        <v>1</v>
      </c>
    </row>
    <row r="31" spans="1:256" ht="12.75">
      <c r="A31" s="209" t="s">
        <v>52</v>
      </c>
      <c r="B31" s="210">
        <v>41150</v>
      </c>
      <c r="C31" s="201" t="s">
        <v>51</v>
      </c>
      <c r="D31" s="211">
        <v>18.47</v>
      </c>
      <c r="E31" s="192"/>
      <c r="F31" s="223">
        <v>0.9503</v>
      </c>
      <c r="G31" s="211">
        <v>1.72</v>
      </c>
      <c r="J31" s="61">
        <v>42082</v>
      </c>
      <c r="K31" s="191"/>
      <c r="L31" s="63">
        <v>42943</v>
      </c>
      <c r="M31" s="63">
        <v>44247</v>
      </c>
      <c r="N31" s="63">
        <v>44447</v>
      </c>
      <c r="O31" s="63">
        <v>44347</v>
      </c>
      <c r="P31" s="83">
        <v>20</v>
      </c>
      <c r="Q31" s="64">
        <v>20</v>
      </c>
      <c r="R31"/>
      <c r="S31" s="41">
        <v>0.19526924968250184</v>
      </c>
      <c r="T31" s="41">
        <v>0.19047</v>
      </c>
      <c r="U31" s="26"/>
      <c r="V31" s="81">
        <v>0.89</v>
      </c>
      <c r="W31" s="41">
        <v>1.23</v>
      </c>
      <c r="Y31" s="96">
        <v>-0.529326</v>
      </c>
      <c r="Z31" s="94">
        <v>0.157813</v>
      </c>
      <c r="AA31" s="94">
        <v>0.542905</v>
      </c>
      <c r="AB31" s="77"/>
      <c r="AC31" s="58"/>
      <c r="AE31" s="27">
        <v>0.8</v>
      </c>
      <c r="AF31" s="29">
        <v>-0.829059</v>
      </c>
      <c r="AG31" s="30">
        <v>0.4903</v>
      </c>
      <c r="AI31" s="79">
        <v>11</v>
      </c>
      <c r="AJ31" s="60">
        <v>10</v>
      </c>
      <c r="IU31" s="34">
        <f t="shared" si="0"/>
        <v>1.2100000000000009</v>
      </c>
      <c r="IV31" s="6" t="b">
        <f>ROUND(IU31,2)=G65</f>
        <v>1</v>
      </c>
    </row>
    <row r="32" spans="1:256" ht="12.75">
      <c r="A32" s="209" t="s">
        <v>52</v>
      </c>
      <c r="B32" s="210">
        <v>43300</v>
      </c>
      <c r="C32" s="201" t="s">
        <v>51</v>
      </c>
      <c r="D32" s="211">
        <v>16.75</v>
      </c>
      <c r="E32" s="192"/>
      <c r="F32" s="223">
        <v>1</v>
      </c>
      <c r="G32" s="211">
        <v>0</v>
      </c>
      <c r="J32" s="61">
        <v>42173</v>
      </c>
      <c r="K32" s="191"/>
      <c r="L32" s="63">
        <v>42943</v>
      </c>
      <c r="M32" s="63">
        <v>45067</v>
      </c>
      <c r="N32" s="63">
        <v>45297</v>
      </c>
      <c r="O32" s="63">
        <v>45182</v>
      </c>
      <c r="P32" s="83">
        <v>21</v>
      </c>
      <c r="Q32" s="64">
        <v>21</v>
      </c>
      <c r="R32"/>
      <c r="S32" s="41">
        <v>0.19904142877535874</v>
      </c>
      <c r="T32" s="41">
        <v>0.19431</v>
      </c>
      <c r="U32" s="26"/>
      <c r="V32" s="81"/>
      <c r="W32" s="41"/>
      <c r="Y32" s="96">
        <v>-0.492278</v>
      </c>
      <c r="Z32" s="94">
        <v>0.146519</v>
      </c>
      <c r="AA32" s="94">
        <v>0.514352</v>
      </c>
      <c r="AB32" s="77"/>
      <c r="AC32" s="58"/>
      <c r="AE32" s="27">
        <v>0.8</v>
      </c>
      <c r="AF32" s="29">
        <v>-0.804083</v>
      </c>
      <c r="AG32" s="30">
        <v>0.456363</v>
      </c>
      <c r="AI32" s="79">
        <v>0</v>
      </c>
      <c r="AJ32" s="60">
        <v>0</v>
      </c>
      <c r="IU32" s="34">
        <f t="shared" si="0"/>
        <v>0</v>
      </c>
      <c r="IV32" s="6" t="b">
        <f>IU32=G66</f>
        <v>1</v>
      </c>
    </row>
    <row r="33" spans="1:256" ht="12.75">
      <c r="A33" s="209" t="s">
        <v>52</v>
      </c>
      <c r="B33" s="210">
        <v>45500</v>
      </c>
      <c r="C33" s="201" t="s">
        <v>51</v>
      </c>
      <c r="D33" s="211">
        <v>15.12</v>
      </c>
      <c r="E33" s="192"/>
      <c r="F33" s="223">
        <v>1.0508</v>
      </c>
      <c r="G33" s="211">
        <v>-1.63</v>
      </c>
      <c r="J33" s="61">
        <v>42719</v>
      </c>
      <c r="K33" s="191"/>
      <c r="L33" s="63">
        <v>42943</v>
      </c>
      <c r="M33" s="63">
        <v>45127</v>
      </c>
      <c r="N33" s="63">
        <v>45437</v>
      </c>
      <c r="O33" s="63">
        <v>45282</v>
      </c>
      <c r="P33" s="83">
        <v>21.25</v>
      </c>
      <c r="Q33" s="64">
        <v>21.25</v>
      </c>
      <c r="R33"/>
      <c r="S33" s="41">
        <v>0.20206445930692687</v>
      </c>
      <c r="T33" s="41">
        <v>0.20841</v>
      </c>
      <c r="U33" s="26"/>
      <c r="V33" s="81" t="s">
        <v>41</v>
      </c>
      <c r="W33" s="41" t="s">
        <v>41</v>
      </c>
      <c r="Y33" s="96">
        <v>-0.381503</v>
      </c>
      <c r="Z33" s="94">
        <v>0.112876</v>
      </c>
      <c r="AA33" s="94">
        <v>0.425429</v>
      </c>
      <c r="AB33" s="77"/>
      <c r="AC33" s="58"/>
      <c r="AE33" s="27">
        <v>0.8</v>
      </c>
      <c r="AF33" s="29">
        <v>-0.724946</v>
      </c>
      <c r="AG33" s="30">
        <v>0.354818</v>
      </c>
      <c r="AI33" s="79">
        <v>2</v>
      </c>
      <c r="AJ33" s="60">
        <v>0</v>
      </c>
      <c r="IU33" s="34">
        <f t="shared" si="0"/>
        <v>-1.120000000000001</v>
      </c>
      <c r="IV33" s="6" t="b">
        <f>ROUND(IU33,2)=G67</f>
        <v>1</v>
      </c>
    </row>
    <row r="34" spans="1:256" ht="12.75">
      <c r="A34" s="209" t="s">
        <v>52</v>
      </c>
      <c r="B34" s="210">
        <v>47650</v>
      </c>
      <c r="C34" s="201" t="s">
        <v>51</v>
      </c>
      <c r="D34" s="211">
        <v>13.66</v>
      </c>
      <c r="E34" s="192"/>
      <c r="F34" s="223">
        <v>1.1005</v>
      </c>
      <c r="G34" s="211">
        <v>-3.09</v>
      </c>
      <c r="J34" s="61">
        <v>43090</v>
      </c>
      <c r="K34" s="191"/>
      <c r="L34" s="63">
        <v>42943</v>
      </c>
      <c r="M34" s="63">
        <v>45947</v>
      </c>
      <c r="N34" s="63">
        <v>46287</v>
      </c>
      <c r="O34" s="63">
        <v>46117</v>
      </c>
      <c r="P34" s="83">
        <v>22</v>
      </c>
      <c r="Q34" s="64">
        <v>22</v>
      </c>
      <c r="R34"/>
      <c r="S34" s="41">
        <v>0.2133568010973927</v>
      </c>
      <c r="T34" s="41">
        <v>0.21431</v>
      </c>
      <c r="U34" s="26"/>
      <c r="V34" s="81"/>
      <c r="W34" s="41"/>
      <c r="Y34" s="96">
        <v>-0.344673</v>
      </c>
      <c r="Z34" s="94">
        <v>0.101737</v>
      </c>
      <c r="AA34" s="94">
        <v>0.394455</v>
      </c>
      <c r="AB34" s="78"/>
      <c r="AC34" s="74"/>
      <c r="AE34" s="27">
        <v>0.8</v>
      </c>
      <c r="AF34" s="29">
        <v>-0.69768</v>
      </c>
      <c r="AG34" s="30">
        <v>0.321003</v>
      </c>
      <c r="AI34" s="79">
        <v>0</v>
      </c>
      <c r="AJ34" s="60">
        <v>0</v>
      </c>
      <c r="IU34" s="34">
        <f t="shared" si="0"/>
        <v>-2.1500000000000004</v>
      </c>
      <c r="IV34" s="6" t="b">
        <f>IU34=G68</f>
        <v>1</v>
      </c>
    </row>
    <row r="35" spans="1:256" ht="12.75">
      <c r="A35" s="209" t="s">
        <v>52</v>
      </c>
      <c r="B35" s="210">
        <v>51950</v>
      </c>
      <c r="C35" s="201" t="s">
        <v>51</v>
      </c>
      <c r="D35" s="211">
        <v>11.1</v>
      </c>
      <c r="E35" s="192"/>
      <c r="F35" s="223">
        <v>1.1998</v>
      </c>
      <c r="G35" s="211">
        <v>-5.65</v>
      </c>
      <c r="J35" s="61"/>
      <c r="K35" s="191"/>
      <c r="L35" s="63"/>
      <c r="M35" s="63"/>
      <c r="N35" s="63"/>
      <c r="O35" s="63"/>
      <c r="P35" s="83"/>
      <c r="Q35" s="64"/>
      <c r="R35"/>
      <c r="S35" s="41"/>
      <c r="T35" s="41"/>
      <c r="U35" s="26"/>
      <c r="V35" s="81"/>
      <c r="W35" s="41"/>
      <c r="Y35" s="96"/>
      <c r="Z35" s="94"/>
      <c r="AA35" s="94"/>
      <c r="AB35" s="77"/>
      <c r="AC35" s="58"/>
      <c r="AE35" s="27">
        <v>0.8</v>
      </c>
      <c r="AF35" s="29">
        <v>-0.692793</v>
      </c>
      <c r="AG35" s="30">
        <v>0.315016</v>
      </c>
      <c r="AI35" s="79">
        <v>0</v>
      </c>
      <c r="AJ35" s="60">
        <v>0</v>
      </c>
      <c r="IU35" s="34">
        <f t="shared" si="0"/>
        <v>-3.9800000000000004</v>
      </c>
      <c r="IV35" s="6" t="b">
        <f>IU35=G69</f>
        <v>1</v>
      </c>
    </row>
    <row r="36" spans="1:256" ht="13.5" thickBot="1">
      <c r="A36" s="209" t="s">
        <v>53</v>
      </c>
      <c r="B36" s="210">
        <v>56300</v>
      </c>
      <c r="C36" s="201" t="s">
        <v>51</v>
      </c>
      <c r="D36" s="211">
        <v>9.02</v>
      </c>
      <c r="E36" s="192"/>
      <c r="F36" s="224">
        <v>1.3002</v>
      </c>
      <c r="G36" s="221">
        <v>-7.73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-5.449999999999999</v>
      </c>
      <c r="IV36" s="6" t="b">
        <f>ROUND(IU36,2)=G70</f>
        <v>1</v>
      </c>
    </row>
    <row r="37" spans="1:255" ht="13.5" thickBot="1">
      <c r="A37" s="204" t="s">
        <v>54</v>
      </c>
      <c r="B37" s="201">
        <v>43300</v>
      </c>
      <c r="C37" s="202"/>
      <c r="D37" s="212"/>
      <c r="E37" s="192"/>
      <c r="F37" s="199"/>
      <c r="G37" s="213">
        <v>20.02</v>
      </c>
      <c r="IU37" s="35"/>
    </row>
    <row r="38" spans="1:255" ht="13.5" thickBot="1">
      <c r="A38" s="204" t="s">
        <v>55</v>
      </c>
      <c r="B38" s="214">
        <v>16.75</v>
      </c>
      <c r="C38" s="202"/>
      <c r="D38" s="212"/>
      <c r="E38" s="192"/>
      <c r="F38" s="199"/>
      <c r="G38" s="225"/>
      <c r="J38" s="387" t="s">
        <v>30</v>
      </c>
      <c r="K38" s="388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204" t="s">
        <v>56</v>
      </c>
      <c r="B39" s="214">
        <v>65</v>
      </c>
      <c r="C39" s="202"/>
      <c r="D39" s="212"/>
      <c r="E39" s="192"/>
      <c r="F39" s="199"/>
      <c r="G39" s="199"/>
      <c r="J39" s="61">
        <v>41809</v>
      </c>
      <c r="K39" s="62"/>
      <c r="L39" s="63">
        <v>9382</v>
      </c>
      <c r="M39" s="63">
        <v>9449</v>
      </c>
      <c r="N39" s="63">
        <v>9449</v>
      </c>
      <c r="O39" s="63">
        <v>9449</v>
      </c>
      <c r="P39" s="83">
        <v>16.25</v>
      </c>
      <c r="Q39" s="64">
        <v>16.5</v>
      </c>
      <c r="IU39" s="35"/>
    </row>
    <row r="40" spans="1:255" ht="13.5" thickBot="1">
      <c r="A40" s="215" t="s">
        <v>57</v>
      </c>
      <c r="B40" s="216">
        <v>10</v>
      </c>
      <c r="C40" s="217"/>
      <c r="D40" s="218"/>
      <c r="E40" s="192"/>
      <c r="F40" s="199"/>
      <c r="G40" s="199"/>
      <c r="J40" s="61">
        <v>41900</v>
      </c>
      <c r="K40" s="62"/>
      <c r="L40" s="63">
        <v>9382</v>
      </c>
      <c r="M40" s="63">
        <v>9501</v>
      </c>
      <c r="N40" s="63">
        <v>9501</v>
      </c>
      <c r="O40" s="63">
        <v>9501</v>
      </c>
      <c r="P40" s="83">
        <v>17.25</v>
      </c>
      <c r="Q40" s="64">
        <v>17.5</v>
      </c>
      <c r="IU40" s="35"/>
    </row>
    <row r="41" spans="1:255" ht="13.5" thickBot="1">
      <c r="A41" s="193"/>
      <c r="B41" s="219"/>
      <c r="C41" s="193"/>
      <c r="D41" s="194"/>
      <c r="E41" s="199"/>
      <c r="F41" s="199"/>
      <c r="G41" s="199"/>
      <c r="J41" s="61">
        <v>41991</v>
      </c>
      <c r="K41" s="62"/>
      <c r="L41" s="63">
        <v>9382</v>
      </c>
      <c r="M41" s="63">
        <v>9604</v>
      </c>
      <c r="N41" s="63">
        <v>9604</v>
      </c>
      <c r="O41" s="63">
        <v>9604</v>
      </c>
      <c r="P41" s="83">
        <v>17.75</v>
      </c>
      <c r="Q41" s="64">
        <v>18</v>
      </c>
      <c r="IU41" s="35"/>
    </row>
    <row r="42" spans="1:255" ht="13.5" thickBot="1">
      <c r="A42" s="195" t="s">
        <v>46</v>
      </c>
      <c r="B42" s="196">
        <v>41725</v>
      </c>
      <c r="C42" s="197"/>
      <c r="D42" s="198"/>
      <c r="E42" s="199"/>
      <c r="F42" s="199"/>
      <c r="G42" s="199"/>
      <c r="J42" s="61">
        <v>42082</v>
      </c>
      <c r="K42" s="62"/>
      <c r="L42" s="63">
        <v>9382</v>
      </c>
      <c r="M42" s="63">
        <v>9729</v>
      </c>
      <c r="N42" s="63">
        <v>9729</v>
      </c>
      <c r="O42" s="63">
        <v>9729</v>
      </c>
      <c r="P42" s="83">
        <v>17.75</v>
      </c>
      <c r="Q42" s="64">
        <v>18</v>
      </c>
      <c r="IU42" s="35"/>
    </row>
    <row r="43" spans="1:255" ht="13.5" thickBot="1">
      <c r="A43" s="200" t="s">
        <v>0</v>
      </c>
      <c r="B43" s="201" t="s">
        <v>40</v>
      </c>
      <c r="C43" s="202"/>
      <c r="D43" s="203"/>
      <c r="E43" s="199"/>
      <c r="F43" s="199"/>
      <c r="G43" s="199"/>
      <c r="J43" s="61">
        <v>42173</v>
      </c>
      <c r="K43" s="62"/>
      <c r="L43" s="63">
        <v>9382</v>
      </c>
      <c r="M43" s="63">
        <v>9784</v>
      </c>
      <c r="N43" s="63">
        <v>9784</v>
      </c>
      <c r="O43" s="63">
        <v>9784</v>
      </c>
      <c r="P43" s="83">
        <v>17.75</v>
      </c>
      <c r="Q43" s="64">
        <v>18</v>
      </c>
      <c r="IU43" s="35"/>
    </row>
    <row r="44" spans="1:255" ht="13.5" thickBot="1">
      <c r="A44" s="204" t="s">
        <v>47</v>
      </c>
      <c r="B44" s="205">
        <v>41900</v>
      </c>
      <c r="C44" s="202"/>
      <c r="D44" s="206"/>
      <c r="E44" s="192"/>
      <c r="F44" s="207" t="s">
        <v>48</v>
      </c>
      <c r="G44" s="208" t="s">
        <v>49</v>
      </c>
      <c r="J44" s="61">
        <v>42355</v>
      </c>
      <c r="K44" s="62"/>
      <c r="L44" s="63">
        <v>9382</v>
      </c>
      <c r="M44" s="63">
        <v>10004</v>
      </c>
      <c r="N44" s="63">
        <v>10004</v>
      </c>
      <c r="O44" s="63">
        <v>10004</v>
      </c>
      <c r="P44" s="83">
        <v>17.75</v>
      </c>
      <c r="Q44" s="64">
        <v>18</v>
      </c>
      <c r="IU44" s="35"/>
    </row>
    <row r="45" spans="1:256" ht="13.5" thickBot="1">
      <c r="A45" s="209" t="s">
        <v>50</v>
      </c>
      <c r="B45" s="210">
        <v>30400</v>
      </c>
      <c r="C45" s="201" t="s">
        <v>51</v>
      </c>
      <c r="D45" s="211">
        <v>28.76</v>
      </c>
      <c r="E45" s="192"/>
      <c r="F45" s="222">
        <v>0.7005</v>
      </c>
      <c r="G45" s="220">
        <v>9.76</v>
      </c>
      <c r="J45" s="61"/>
      <c r="K45" s="62"/>
      <c r="L45" s="63"/>
      <c r="M45" s="63"/>
      <c r="N45" s="63"/>
      <c r="O45" s="63"/>
      <c r="P45" s="83"/>
      <c r="Q45" s="64"/>
      <c r="IU45" s="33">
        <f aca="true" t="shared" si="1" ref="IU45:IU53">D79-$D$83</f>
        <v>7.829999999999998</v>
      </c>
      <c r="IV45" s="6" t="b">
        <f aca="true" t="shared" si="2" ref="IV45:IV53">IU45=G79</f>
        <v>1</v>
      </c>
    </row>
    <row r="46" spans="1:256" ht="13.5" thickBot="1">
      <c r="A46" s="209" t="s">
        <v>52</v>
      </c>
      <c r="B46" s="210">
        <v>34750</v>
      </c>
      <c r="C46" s="201" t="s">
        <v>51</v>
      </c>
      <c r="D46" s="211">
        <v>25.1</v>
      </c>
      <c r="E46" s="192"/>
      <c r="F46" s="223">
        <v>0.8007</v>
      </c>
      <c r="G46" s="211">
        <v>6.1</v>
      </c>
      <c r="J46" s="61"/>
      <c r="K46" s="62"/>
      <c r="L46" s="63"/>
      <c r="M46" s="63"/>
      <c r="N46" s="63"/>
      <c r="O46" s="63"/>
      <c r="P46" s="83"/>
      <c r="Q46" s="64"/>
      <c r="IU46" s="33">
        <f t="shared" si="1"/>
        <v>4.890000000000001</v>
      </c>
      <c r="IV46" s="6" t="b">
        <f t="shared" si="2"/>
        <v>1</v>
      </c>
    </row>
    <row r="47" spans="1:256" ht="13.5" thickBot="1">
      <c r="A47" s="209" t="s">
        <v>52</v>
      </c>
      <c r="B47" s="210">
        <v>39050</v>
      </c>
      <c r="C47" s="201" t="s">
        <v>51</v>
      </c>
      <c r="D47" s="211">
        <v>21.87</v>
      </c>
      <c r="E47" s="192"/>
      <c r="F47" s="223">
        <v>0.8998</v>
      </c>
      <c r="G47" s="211">
        <v>2.87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2.3000000000000007</v>
      </c>
      <c r="IV47" s="6" t="b">
        <f t="shared" si="2"/>
        <v>1</v>
      </c>
    </row>
    <row r="48" spans="1:256" ht="13.5" thickBot="1">
      <c r="A48" s="209" t="s">
        <v>52</v>
      </c>
      <c r="B48" s="210">
        <v>41250</v>
      </c>
      <c r="C48" s="201" t="s">
        <v>51</v>
      </c>
      <c r="D48" s="211">
        <v>20.37</v>
      </c>
      <c r="E48" s="192"/>
      <c r="F48" s="223">
        <v>0.9505</v>
      </c>
      <c r="G48" s="211">
        <v>1.37</v>
      </c>
      <c r="IU48" s="33">
        <f t="shared" si="1"/>
        <v>1.1000000000000014</v>
      </c>
      <c r="IV48" s="6" t="b">
        <f t="shared" si="2"/>
        <v>1</v>
      </c>
    </row>
    <row r="49" spans="1:256" ht="13.5" thickBot="1">
      <c r="A49" s="209" t="s">
        <v>52</v>
      </c>
      <c r="B49" s="210">
        <v>43400</v>
      </c>
      <c r="C49" s="201" t="s">
        <v>51</v>
      </c>
      <c r="D49" s="211">
        <v>19</v>
      </c>
      <c r="E49" s="192"/>
      <c r="F49" s="223">
        <v>1</v>
      </c>
      <c r="G49" s="211">
        <v>0</v>
      </c>
      <c r="J49" s="387" t="s">
        <v>38</v>
      </c>
      <c r="K49" s="388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209" t="s">
        <v>52</v>
      </c>
      <c r="B50" s="210">
        <v>45600</v>
      </c>
      <c r="C50" s="201" t="s">
        <v>51</v>
      </c>
      <c r="D50" s="211">
        <v>17.7</v>
      </c>
      <c r="E50" s="192"/>
      <c r="F50" s="223">
        <v>1.0507</v>
      </c>
      <c r="G50" s="211">
        <v>-1.3</v>
      </c>
      <c r="J50" s="61">
        <v>41809</v>
      </c>
      <c r="K50" s="62"/>
      <c r="L50" s="63">
        <v>42943</v>
      </c>
      <c r="M50" s="63">
        <v>43307</v>
      </c>
      <c r="N50" s="63">
        <v>43317</v>
      </c>
      <c r="O50" s="63">
        <v>43312</v>
      </c>
      <c r="P50" s="83">
        <v>15.5</v>
      </c>
      <c r="Q50" s="64">
        <v>16.75</v>
      </c>
      <c r="IU50" s="33">
        <f t="shared" si="1"/>
        <v>-1.0199999999999996</v>
      </c>
      <c r="IV50" s="6" t="b">
        <f t="shared" si="2"/>
        <v>1</v>
      </c>
    </row>
    <row r="51" spans="1:256" ht="13.5" thickBot="1">
      <c r="A51" s="209" t="s">
        <v>52</v>
      </c>
      <c r="B51" s="210">
        <v>47750</v>
      </c>
      <c r="C51" s="201" t="s">
        <v>51</v>
      </c>
      <c r="D51" s="211">
        <v>16.53</v>
      </c>
      <c r="E51" s="192"/>
      <c r="F51" s="223">
        <v>1.1002</v>
      </c>
      <c r="G51" s="211">
        <v>-2.47</v>
      </c>
      <c r="J51" s="61">
        <v>41900</v>
      </c>
      <c r="K51" s="62"/>
      <c r="L51" s="63">
        <v>42943</v>
      </c>
      <c r="M51" s="63">
        <v>43367</v>
      </c>
      <c r="N51" s="63">
        <v>43457</v>
      </c>
      <c r="O51" s="63">
        <v>43412</v>
      </c>
      <c r="P51" s="83">
        <v>19</v>
      </c>
      <c r="Q51" s="64">
        <v>19</v>
      </c>
      <c r="IU51" s="33">
        <f t="shared" si="1"/>
        <v>-1.9899999999999984</v>
      </c>
      <c r="IV51" s="6" t="b">
        <f t="shared" si="2"/>
        <v>1</v>
      </c>
    </row>
    <row r="52" spans="1:256" ht="13.5" thickBot="1">
      <c r="A52" s="209" t="s">
        <v>52</v>
      </c>
      <c r="B52" s="210">
        <v>52100</v>
      </c>
      <c r="C52" s="201" t="s">
        <v>51</v>
      </c>
      <c r="D52" s="211">
        <v>14.46</v>
      </c>
      <c r="E52" s="192"/>
      <c r="F52" s="223">
        <v>1.2005</v>
      </c>
      <c r="G52" s="211">
        <v>-4.54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-3.6400000000000006</v>
      </c>
      <c r="IV52" s="6" t="b">
        <f t="shared" si="2"/>
        <v>1</v>
      </c>
    </row>
    <row r="53" spans="1:256" ht="13.5" thickBot="1">
      <c r="A53" s="209" t="s">
        <v>53</v>
      </c>
      <c r="B53" s="210">
        <v>56450</v>
      </c>
      <c r="C53" s="201" t="s">
        <v>51</v>
      </c>
      <c r="D53" s="211">
        <v>12.8</v>
      </c>
      <c r="E53" s="192"/>
      <c r="F53" s="224">
        <v>1.3007</v>
      </c>
      <c r="G53" s="221">
        <v>-6.2</v>
      </c>
      <c r="IU53" s="33">
        <f t="shared" si="1"/>
        <v>-4.99</v>
      </c>
      <c r="IV53" s="6" t="b">
        <f t="shared" si="2"/>
        <v>1</v>
      </c>
    </row>
    <row r="54" spans="1:17" ht="13.5" thickBot="1">
      <c r="A54" s="204" t="s">
        <v>54</v>
      </c>
      <c r="B54" s="201">
        <v>43400</v>
      </c>
      <c r="C54" s="202"/>
      <c r="D54" s="212"/>
      <c r="E54" s="192"/>
      <c r="F54" s="199"/>
      <c r="G54" s="213">
        <v>15.96</v>
      </c>
      <c r="J54" s="383" t="s">
        <v>37</v>
      </c>
      <c r="K54" s="384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204" t="s">
        <v>55</v>
      </c>
      <c r="B55" s="214">
        <v>19</v>
      </c>
      <c r="C55" s="202"/>
      <c r="D55" s="212"/>
      <c r="E55" s="192"/>
      <c r="F55" s="199"/>
      <c r="G55" s="199"/>
      <c r="J55" s="61">
        <v>41809</v>
      </c>
      <c r="K55" s="62"/>
      <c r="L55" s="63">
        <v>58267</v>
      </c>
      <c r="M55" s="63">
        <v>58704</v>
      </c>
      <c r="N55" s="63">
        <v>58704</v>
      </c>
      <c r="O55" s="63">
        <v>58704</v>
      </c>
      <c r="P55" s="83">
        <v>13</v>
      </c>
      <c r="Q55" s="64">
        <v>14.25</v>
      </c>
    </row>
    <row r="56" spans="1:17" ht="13.5" thickBot="1">
      <c r="A56" s="204" t="s">
        <v>56</v>
      </c>
      <c r="B56" s="214">
        <v>65</v>
      </c>
      <c r="C56" s="202"/>
      <c r="D56" s="212"/>
      <c r="E56" s="192"/>
      <c r="F56" s="199"/>
      <c r="G56" s="199"/>
      <c r="J56" s="39">
        <v>41900</v>
      </c>
      <c r="K56" s="40"/>
      <c r="L56" s="36">
        <v>58267</v>
      </c>
      <c r="M56" s="36">
        <v>58958</v>
      </c>
      <c r="N56" s="36">
        <v>58958</v>
      </c>
      <c r="O56" s="36">
        <v>58958</v>
      </c>
      <c r="P56" s="84">
        <v>16.5</v>
      </c>
      <c r="Q56" s="37">
        <v>16.5</v>
      </c>
    </row>
    <row r="57" spans="1:7" ht="13.5" thickBot="1">
      <c r="A57" s="215" t="s">
        <v>57</v>
      </c>
      <c r="B57" s="216">
        <v>10</v>
      </c>
      <c r="C57" s="217"/>
      <c r="D57" s="218"/>
      <c r="E57" s="192"/>
      <c r="F57" s="199"/>
      <c r="G57" s="199"/>
    </row>
    <row r="58" spans="1:17" ht="13.5" thickBot="1">
      <c r="A58" s="193"/>
      <c r="B58" s="219"/>
      <c r="C58" s="193"/>
      <c r="D58" s="194"/>
      <c r="E58" s="199"/>
      <c r="F58" s="199"/>
      <c r="G58" s="199"/>
      <c r="J58" s="383" t="s">
        <v>39</v>
      </c>
      <c r="K58" s="384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95" t="s">
        <v>46</v>
      </c>
      <c r="B59" s="196">
        <v>41725</v>
      </c>
      <c r="C59" s="197"/>
      <c r="D59" s="198"/>
      <c r="E59" s="199"/>
      <c r="F59" s="199"/>
      <c r="G59" s="199"/>
      <c r="J59" s="61">
        <v>41809</v>
      </c>
      <c r="K59" s="62"/>
      <c r="L59" s="63">
        <v>47653</v>
      </c>
      <c r="M59" s="63">
        <v>48026</v>
      </c>
      <c r="N59" s="63">
        <v>48026</v>
      </c>
      <c r="O59" s="63">
        <v>48026</v>
      </c>
      <c r="P59" s="83">
        <v>30</v>
      </c>
      <c r="Q59" s="64">
        <v>30</v>
      </c>
    </row>
    <row r="60" spans="1:17" ht="13.5" thickBot="1">
      <c r="A60" s="200" t="s">
        <v>0</v>
      </c>
      <c r="B60" s="201" t="s">
        <v>40</v>
      </c>
      <c r="C60" s="202"/>
      <c r="D60" s="203"/>
      <c r="E60" s="199"/>
      <c r="F60" s="199"/>
      <c r="G60" s="199"/>
      <c r="J60" s="39">
        <v>41900</v>
      </c>
      <c r="K60" s="40"/>
      <c r="L60" s="36">
        <v>47653</v>
      </c>
      <c r="M60" s="36">
        <v>48238</v>
      </c>
      <c r="N60" s="36">
        <v>48238</v>
      </c>
      <c r="O60" s="36">
        <v>48238</v>
      </c>
      <c r="P60" s="84">
        <v>20</v>
      </c>
      <c r="Q60" s="37">
        <v>20</v>
      </c>
    </row>
    <row r="61" spans="1:7" ht="13.5" thickBot="1">
      <c r="A61" s="204" t="s">
        <v>47</v>
      </c>
      <c r="B61" s="205">
        <v>41991</v>
      </c>
      <c r="C61" s="202"/>
      <c r="D61" s="206"/>
      <c r="E61" s="192"/>
      <c r="F61" s="207" t="s">
        <v>48</v>
      </c>
      <c r="G61" s="208" t="s">
        <v>49</v>
      </c>
    </row>
    <row r="62" spans="1:256" ht="13.5" thickBot="1">
      <c r="A62" s="209" t="s">
        <v>50</v>
      </c>
      <c r="B62" s="210">
        <v>30950</v>
      </c>
      <c r="C62" s="201" t="s">
        <v>51</v>
      </c>
      <c r="D62" s="211">
        <v>26.6</v>
      </c>
      <c r="E62" s="192"/>
      <c r="F62" s="222">
        <v>0.6994</v>
      </c>
      <c r="G62" s="220">
        <v>8.6</v>
      </c>
      <c r="IU62" s="33">
        <f aca="true" t="shared" si="3" ref="IU62:IU70">D96-$D$100</f>
        <v>7.289999999999999</v>
      </c>
      <c r="IV62" s="6" t="b">
        <f aca="true" t="shared" si="4" ref="IV62:IV70">IU62=G96</f>
        <v>1</v>
      </c>
    </row>
    <row r="63" spans="1:256" ht="13.5" thickBot="1">
      <c r="A63" s="209" t="s">
        <v>52</v>
      </c>
      <c r="B63" s="210">
        <v>35400</v>
      </c>
      <c r="C63" s="201" t="s">
        <v>51</v>
      </c>
      <c r="D63" s="211">
        <v>23.37</v>
      </c>
      <c r="E63" s="192"/>
      <c r="F63" s="223">
        <v>0.8</v>
      </c>
      <c r="G63" s="211">
        <v>5.37</v>
      </c>
      <c r="IU63" s="33">
        <f t="shared" si="3"/>
        <v>4.579999999999998</v>
      </c>
      <c r="IV63" s="6" t="b">
        <f t="shared" si="4"/>
        <v>1</v>
      </c>
    </row>
    <row r="64" spans="1:256" ht="13.5" thickBot="1">
      <c r="A64" s="209" t="s">
        <v>52</v>
      </c>
      <c r="B64" s="210">
        <v>39800</v>
      </c>
      <c r="C64" s="201" t="s">
        <v>51</v>
      </c>
      <c r="D64" s="211">
        <v>20.53</v>
      </c>
      <c r="E64" s="192"/>
      <c r="F64" s="223">
        <v>0.8994</v>
      </c>
      <c r="G64" s="211">
        <v>2.53</v>
      </c>
      <c r="I64" s="17"/>
      <c r="IU64" s="33">
        <f t="shared" si="3"/>
        <v>2.1499999999999986</v>
      </c>
      <c r="IV64" s="6" t="b">
        <f t="shared" si="4"/>
        <v>1</v>
      </c>
    </row>
    <row r="65" spans="1:256" ht="13.5" thickBot="1">
      <c r="A65" s="209" t="s">
        <v>52</v>
      </c>
      <c r="B65" s="210">
        <v>42050</v>
      </c>
      <c r="C65" s="201" t="s">
        <v>51</v>
      </c>
      <c r="D65" s="211">
        <v>19.21</v>
      </c>
      <c r="E65" s="192"/>
      <c r="F65" s="223">
        <v>0.9503</v>
      </c>
      <c r="G65" s="211">
        <v>1.21</v>
      </c>
      <c r="IU65" s="33">
        <f t="shared" si="3"/>
        <v>1.0500000000000007</v>
      </c>
      <c r="IV65" s="6" t="b">
        <f t="shared" si="4"/>
        <v>1</v>
      </c>
    </row>
    <row r="66" spans="1:256" ht="13.5" thickBot="1">
      <c r="A66" s="209" t="s">
        <v>52</v>
      </c>
      <c r="B66" s="210">
        <v>44250</v>
      </c>
      <c r="C66" s="201" t="s">
        <v>51</v>
      </c>
      <c r="D66" s="211">
        <v>18</v>
      </c>
      <c r="E66" s="192"/>
      <c r="F66" s="223">
        <v>1</v>
      </c>
      <c r="G66" s="211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209" t="s">
        <v>52</v>
      </c>
      <c r="B67" s="210">
        <v>46450</v>
      </c>
      <c r="C67" s="201" t="s">
        <v>51</v>
      </c>
      <c r="D67" s="211">
        <v>16.88</v>
      </c>
      <c r="E67" s="192"/>
      <c r="F67" s="223">
        <v>1.0497</v>
      </c>
      <c r="G67" s="211">
        <v>-1.12</v>
      </c>
      <c r="IU67" s="33">
        <f t="shared" si="3"/>
        <v>-0.9600000000000009</v>
      </c>
      <c r="IV67" s="6" t="b">
        <f t="shared" si="4"/>
        <v>0</v>
      </c>
    </row>
    <row r="68" spans="1:256" ht="13.5" thickBot="1">
      <c r="A68" s="209" t="s">
        <v>52</v>
      </c>
      <c r="B68" s="210">
        <v>48650</v>
      </c>
      <c r="C68" s="201" t="s">
        <v>51</v>
      </c>
      <c r="D68" s="211">
        <v>15.85</v>
      </c>
      <c r="E68" s="192"/>
      <c r="F68" s="223">
        <v>1.0994</v>
      </c>
      <c r="G68" s="211">
        <v>-2.15</v>
      </c>
      <c r="I68" s="17"/>
      <c r="IU68" s="33">
        <f t="shared" si="3"/>
        <v>-1.8399999999999999</v>
      </c>
      <c r="IV68" s="6" t="b">
        <f t="shared" si="4"/>
        <v>1</v>
      </c>
    </row>
    <row r="69" spans="1:256" ht="13.5" thickBot="1">
      <c r="A69" s="209" t="s">
        <v>52</v>
      </c>
      <c r="B69" s="210">
        <v>53100</v>
      </c>
      <c r="C69" s="201" t="s">
        <v>51</v>
      </c>
      <c r="D69" s="211">
        <v>14.02</v>
      </c>
      <c r="E69" s="192"/>
      <c r="F69" s="223">
        <v>1.2</v>
      </c>
      <c r="G69" s="211">
        <v>-3.98</v>
      </c>
      <c r="IU69" s="33">
        <f t="shared" si="3"/>
        <v>-3.3900000000000006</v>
      </c>
      <c r="IV69" s="6" t="b">
        <f t="shared" si="4"/>
        <v>1</v>
      </c>
    </row>
    <row r="70" spans="1:256" ht="13.5" thickBot="1">
      <c r="A70" s="209" t="s">
        <v>53</v>
      </c>
      <c r="B70" s="210">
        <v>57500</v>
      </c>
      <c r="C70" s="201" t="s">
        <v>51</v>
      </c>
      <c r="D70" s="211">
        <v>12.55</v>
      </c>
      <c r="E70" s="192"/>
      <c r="F70" s="224">
        <v>1.2994</v>
      </c>
      <c r="G70" s="221">
        <v>-5.45</v>
      </c>
      <c r="IU70" s="33">
        <f t="shared" si="3"/>
        <v>-4.66</v>
      </c>
      <c r="IV70" s="6" t="b">
        <f t="shared" si="4"/>
        <v>1</v>
      </c>
    </row>
    <row r="71" spans="1:7" ht="12.75">
      <c r="A71" s="204" t="s">
        <v>54</v>
      </c>
      <c r="B71" s="201">
        <v>44250</v>
      </c>
      <c r="C71" s="202"/>
      <c r="D71" s="212"/>
      <c r="E71" s="192"/>
      <c r="F71" s="199"/>
      <c r="G71" s="213">
        <v>14.05</v>
      </c>
    </row>
    <row r="72" spans="1:7" ht="12.75">
      <c r="A72" s="204" t="s">
        <v>55</v>
      </c>
      <c r="B72" s="214">
        <v>18</v>
      </c>
      <c r="C72" s="202"/>
      <c r="D72" s="212"/>
      <c r="E72" s="192"/>
      <c r="F72" s="199"/>
      <c r="G72" s="199"/>
    </row>
    <row r="73" spans="1:7" ht="12.75">
      <c r="A73" s="204" t="s">
        <v>56</v>
      </c>
      <c r="B73" s="214">
        <v>65</v>
      </c>
      <c r="C73" s="202"/>
      <c r="D73" s="212"/>
      <c r="E73" s="192"/>
      <c r="F73" s="199"/>
      <c r="G73" s="199"/>
    </row>
    <row r="74" spans="1:7" ht="13.5" thickBot="1">
      <c r="A74" s="215" t="s">
        <v>57</v>
      </c>
      <c r="B74" s="216">
        <v>10</v>
      </c>
      <c r="C74" s="217"/>
      <c r="D74" s="218"/>
      <c r="E74" s="192"/>
      <c r="F74" s="199"/>
      <c r="G74" s="199"/>
    </row>
    <row r="75" spans="1:7" ht="13.5" thickBot="1">
      <c r="A75" s="192"/>
      <c r="B75" s="192"/>
      <c r="C75" s="192"/>
      <c r="D75" s="192"/>
      <c r="E75" s="192"/>
      <c r="F75" s="192"/>
      <c r="G75" s="192"/>
    </row>
    <row r="76" spans="1:7" ht="12.75">
      <c r="A76" s="195" t="s">
        <v>46</v>
      </c>
      <c r="B76" s="196">
        <v>41725</v>
      </c>
      <c r="C76" s="197"/>
      <c r="D76" s="198"/>
      <c r="E76" s="199"/>
      <c r="F76" s="199"/>
      <c r="G76" s="199"/>
    </row>
    <row r="77" spans="1:7" ht="13.5" thickBot="1">
      <c r="A77" s="200" t="s">
        <v>0</v>
      </c>
      <c r="B77" s="201" t="s">
        <v>40</v>
      </c>
      <c r="C77" s="202"/>
      <c r="D77" s="203"/>
      <c r="E77" s="199"/>
      <c r="F77" s="199"/>
      <c r="G77" s="199"/>
    </row>
    <row r="78" spans="1:7" ht="13.5" thickBot="1">
      <c r="A78" s="204" t="s">
        <v>47</v>
      </c>
      <c r="B78" s="205">
        <v>42082</v>
      </c>
      <c r="C78" s="202"/>
      <c r="D78" s="206"/>
      <c r="E78" s="192"/>
      <c r="F78" s="207" t="s">
        <v>48</v>
      </c>
      <c r="G78" s="208" t="s">
        <v>49</v>
      </c>
    </row>
    <row r="79" spans="1:256" ht="13.5" thickBot="1">
      <c r="A79" s="209" t="s">
        <v>50</v>
      </c>
      <c r="B79" s="210">
        <v>31050</v>
      </c>
      <c r="C79" s="201" t="s">
        <v>51</v>
      </c>
      <c r="D79" s="211">
        <v>27.83</v>
      </c>
      <c r="E79" s="192"/>
      <c r="F79" s="222">
        <v>0.7001</v>
      </c>
      <c r="G79" s="220">
        <v>7.83</v>
      </c>
      <c r="IU79" s="33">
        <f aca="true" t="shared" si="5" ref="IU79:IU87">D113-$D$117</f>
        <v>5.690000000000001</v>
      </c>
      <c r="IV79" s="6" t="b">
        <f aca="true" t="shared" si="6" ref="IV79:IV87">IU79=G113</f>
        <v>1</v>
      </c>
    </row>
    <row r="80" spans="1:256" ht="13.5" thickBot="1">
      <c r="A80" s="209" t="s">
        <v>52</v>
      </c>
      <c r="B80" s="210">
        <v>35500</v>
      </c>
      <c r="C80" s="201" t="s">
        <v>51</v>
      </c>
      <c r="D80" s="211">
        <v>24.89</v>
      </c>
      <c r="E80" s="192"/>
      <c r="F80" s="223">
        <v>0.8005</v>
      </c>
      <c r="G80" s="211">
        <v>4.89</v>
      </c>
      <c r="IU80" s="33">
        <f t="shared" si="5"/>
        <v>3.5599999999999987</v>
      </c>
      <c r="IV80" s="6" t="b">
        <f t="shared" si="6"/>
        <v>1</v>
      </c>
    </row>
    <row r="81" spans="1:256" ht="13.5" thickBot="1">
      <c r="A81" s="209" t="s">
        <v>52</v>
      </c>
      <c r="B81" s="210">
        <v>39900</v>
      </c>
      <c r="C81" s="201" t="s">
        <v>51</v>
      </c>
      <c r="D81" s="211">
        <v>22.3</v>
      </c>
      <c r="E81" s="192"/>
      <c r="F81" s="223">
        <v>0.8997</v>
      </c>
      <c r="G81" s="211">
        <v>2.3</v>
      </c>
      <c r="IU81" s="33">
        <f t="shared" si="5"/>
        <v>1.6799999999999997</v>
      </c>
      <c r="IV81" s="6" t="b">
        <f t="shared" si="6"/>
        <v>1</v>
      </c>
    </row>
    <row r="82" spans="1:256" ht="13.5" thickBot="1">
      <c r="A82" s="209" t="s">
        <v>52</v>
      </c>
      <c r="B82" s="210">
        <v>42150</v>
      </c>
      <c r="C82" s="201" t="s">
        <v>51</v>
      </c>
      <c r="D82" s="211">
        <v>21.1</v>
      </c>
      <c r="E82" s="192"/>
      <c r="F82" s="223">
        <v>0.9504</v>
      </c>
      <c r="G82" s="211">
        <v>1.1</v>
      </c>
      <c r="IU82" s="33">
        <f t="shared" si="5"/>
        <v>0.8200000000000003</v>
      </c>
      <c r="IV82" s="6" t="b">
        <f t="shared" si="6"/>
        <v>1</v>
      </c>
    </row>
    <row r="83" spans="1:256" ht="13.5" thickBot="1">
      <c r="A83" s="209" t="s">
        <v>52</v>
      </c>
      <c r="B83" s="210">
        <v>44350</v>
      </c>
      <c r="C83" s="201" t="s">
        <v>51</v>
      </c>
      <c r="D83" s="211">
        <v>20</v>
      </c>
      <c r="E83" s="192"/>
      <c r="F83" s="223">
        <v>1</v>
      </c>
      <c r="G83" s="211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209" t="s">
        <v>52</v>
      </c>
      <c r="B84" s="210">
        <v>46550</v>
      </c>
      <c r="C84" s="201" t="s">
        <v>51</v>
      </c>
      <c r="D84" s="211">
        <v>18.98</v>
      </c>
      <c r="E84" s="192"/>
      <c r="F84" s="223">
        <v>1.0496</v>
      </c>
      <c r="G84" s="211">
        <v>-1.02</v>
      </c>
      <c r="IU84" s="33">
        <f t="shared" si="5"/>
        <v>-0.75</v>
      </c>
      <c r="IV84" s="6" t="b">
        <f t="shared" si="6"/>
        <v>1</v>
      </c>
    </row>
    <row r="85" spans="1:256" ht="13.5" thickBot="1">
      <c r="A85" s="209" t="s">
        <v>52</v>
      </c>
      <c r="B85" s="210">
        <v>48800</v>
      </c>
      <c r="C85" s="201" t="s">
        <v>51</v>
      </c>
      <c r="D85" s="211">
        <v>18.01</v>
      </c>
      <c r="E85" s="192"/>
      <c r="F85" s="223">
        <v>1.1003</v>
      </c>
      <c r="G85" s="211">
        <v>-1.99</v>
      </c>
      <c r="I85" s="17"/>
      <c r="IU85" s="33">
        <f t="shared" si="5"/>
        <v>-1.4400000000000013</v>
      </c>
      <c r="IV85" s="6" t="b">
        <f t="shared" si="6"/>
        <v>1</v>
      </c>
    </row>
    <row r="86" spans="1:256" ht="13.5" thickBot="1">
      <c r="A86" s="209" t="s">
        <v>52</v>
      </c>
      <c r="B86" s="210">
        <v>53200</v>
      </c>
      <c r="C86" s="201" t="s">
        <v>51</v>
      </c>
      <c r="D86" s="211">
        <v>16.36</v>
      </c>
      <c r="E86" s="192"/>
      <c r="F86" s="223">
        <v>1.1995</v>
      </c>
      <c r="G86" s="211">
        <v>-3.64</v>
      </c>
      <c r="IU86" s="33">
        <f t="shared" si="5"/>
        <v>-2.66</v>
      </c>
      <c r="IV86" s="6" t="b">
        <f t="shared" si="6"/>
        <v>1</v>
      </c>
    </row>
    <row r="87" spans="1:256" ht="13.5" thickBot="1">
      <c r="A87" s="209" t="s">
        <v>53</v>
      </c>
      <c r="B87" s="210">
        <v>57650</v>
      </c>
      <c r="C87" s="201" t="s">
        <v>51</v>
      </c>
      <c r="D87" s="211">
        <v>15.01</v>
      </c>
      <c r="E87" s="192"/>
      <c r="F87" s="224">
        <v>1.2999</v>
      </c>
      <c r="G87" s="221">
        <v>-4.99</v>
      </c>
      <c r="I87" s="17"/>
      <c r="IU87" s="33">
        <f t="shared" si="5"/>
        <v>-3.6499999999999986</v>
      </c>
      <c r="IV87" s="6" t="b">
        <f t="shared" si="6"/>
        <v>1</v>
      </c>
    </row>
    <row r="88" spans="1:7" ht="12.75">
      <c r="A88" s="204" t="s">
        <v>54</v>
      </c>
      <c r="B88" s="201">
        <v>44350</v>
      </c>
      <c r="C88" s="202"/>
      <c r="D88" s="212"/>
      <c r="E88" s="192"/>
      <c r="F88" s="199"/>
      <c r="G88" s="213">
        <v>12.82</v>
      </c>
    </row>
    <row r="89" spans="1:7" ht="12.75">
      <c r="A89" s="204" t="s">
        <v>55</v>
      </c>
      <c r="B89" s="214">
        <v>20</v>
      </c>
      <c r="C89" s="202"/>
      <c r="D89" s="212"/>
      <c r="E89" s="192"/>
      <c r="F89" s="199"/>
      <c r="G89" s="199"/>
    </row>
    <row r="90" spans="1:7" ht="12.75">
      <c r="A90" s="204" t="s">
        <v>56</v>
      </c>
      <c r="B90" s="214">
        <v>65</v>
      </c>
      <c r="C90" s="202"/>
      <c r="D90" s="212"/>
      <c r="E90" s="192"/>
      <c r="F90" s="199"/>
      <c r="G90" s="199"/>
    </row>
    <row r="91" spans="1:7" ht="13.5" thickBot="1">
      <c r="A91" s="215" t="s">
        <v>57</v>
      </c>
      <c r="B91" s="216">
        <v>10</v>
      </c>
      <c r="C91" s="217"/>
      <c r="D91" s="218"/>
      <c r="E91" s="192"/>
      <c r="F91" s="199"/>
      <c r="G91" s="199"/>
    </row>
    <row r="92" spans="1:7" ht="13.5" thickBot="1">
      <c r="A92" s="192"/>
      <c r="B92" s="192"/>
      <c r="C92" s="192"/>
      <c r="D92" s="192"/>
      <c r="E92" s="192"/>
      <c r="F92" s="192"/>
      <c r="G92" s="192"/>
    </row>
    <row r="93" spans="1:7" ht="12.75">
      <c r="A93" s="195" t="s">
        <v>46</v>
      </c>
      <c r="B93" s="196">
        <v>41725</v>
      </c>
      <c r="C93" s="197"/>
      <c r="D93" s="198"/>
      <c r="E93" s="199"/>
      <c r="F93" s="199"/>
      <c r="G93" s="199"/>
    </row>
    <row r="94" spans="1:7" ht="13.5" thickBot="1">
      <c r="A94" s="200" t="s">
        <v>0</v>
      </c>
      <c r="B94" s="201" t="s">
        <v>40</v>
      </c>
      <c r="C94" s="202"/>
      <c r="D94" s="203"/>
      <c r="E94" s="199"/>
      <c r="F94" s="199"/>
      <c r="G94" s="199"/>
    </row>
    <row r="95" spans="1:7" ht="13.5" thickBot="1">
      <c r="A95" s="204" t="s">
        <v>47</v>
      </c>
      <c r="B95" s="205">
        <v>42173</v>
      </c>
      <c r="C95" s="202"/>
      <c r="D95" s="206"/>
      <c r="E95" s="192"/>
      <c r="F95" s="207" t="s">
        <v>48</v>
      </c>
      <c r="G95" s="208" t="s">
        <v>49</v>
      </c>
    </row>
    <row r="96" spans="1:256" ht="13.5" thickBot="1">
      <c r="A96" s="209" t="s">
        <v>50</v>
      </c>
      <c r="B96" s="210">
        <v>31650</v>
      </c>
      <c r="C96" s="201" t="s">
        <v>51</v>
      </c>
      <c r="D96" s="211">
        <v>28.29</v>
      </c>
      <c r="E96" s="192"/>
      <c r="F96" s="222">
        <v>0.7002</v>
      </c>
      <c r="G96" s="220">
        <v>7.29</v>
      </c>
      <c r="IU96" s="33">
        <f aca="true" t="shared" si="7" ref="IU96:IU104">D130-$D$134</f>
        <v>5.140000000000001</v>
      </c>
      <c r="IV96" s="6" t="b">
        <f aca="true" t="shared" si="8" ref="IV96:IV104">IU96=G130</f>
        <v>1</v>
      </c>
    </row>
    <row r="97" spans="1:256" ht="13.5" thickBot="1">
      <c r="A97" s="209" t="s">
        <v>52</v>
      </c>
      <c r="B97" s="210">
        <v>36150</v>
      </c>
      <c r="C97" s="201" t="s">
        <v>51</v>
      </c>
      <c r="D97" s="211">
        <v>25.58</v>
      </c>
      <c r="E97" s="192"/>
      <c r="F97" s="223">
        <v>0.7998</v>
      </c>
      <c r="G97" s="211">
        <v>4.58</v>
      </c>
      <c r="IU97" s="33">
        <f t="shared" si="7"/>
        <v>3.219999999999999</v>
      </c>
      <c r="IV97" s="6" t="b">
        <f t="shared" si="8"/>
        <v>1</v>
      </c>
    </row>
    <row r="98" spans="1:256" ht="13.5" thickBot="1">
      <c r="A98" s="209" t="s">
        <v>52</v>
      </c>
      <c r="B98" s="210">
        <v>40650</v>
      </c>
      <c r="C98" s="201" t="s">
        <v>51</v>
      </c>
      <c r="D98" s="211">
        <v>23.15</v>
      </c>
      <c r="E98" s="192"/>
      <c r="F98" s="223">
        <v>0.8993</v>
      </c>
      <c r="G98" s="211">
        <v>2.15</v>
      </c>
      <c r="IU98" s="33">
        <f t="shared" si="7"/>
        <v>1.5100000000000016</v>
      </c>
      <c r="IV98" s="6" t="b">
        <f t="shared" si="8"/>
        <v>1</v>
      </c>
    </row>
    <row r="99" spans="1:256" ht="13.5" thickBot="1">
      <c r="A99" s="209" t="s">
        <v>52</v>
      </c>
      <c r="B99" s="210">
        <v>42900</v>
      </c>
      <c r="C99" s="201" t="s">
        <v>51</v>
      </c>
      <c r="D99" s="211">
        <v>22.05</v>
      </c>
      <c r="E99" s="192"/>
      <c r="F99" s="223">
        <v>0.9491</v>
      </c>
      <c r="G99" s="211">
        <v>1.05</v>
      </c>
      <c r="IU99" s="33">
        <f t="shared" si="7"/>
        <v>0.7300000000000004</v>
      </c>
      <c r="IV99" s="6" t="b">
        <f t="shared" si="8"/>
        <v>1</v>
      </c>
    </row>
    <row r="100" spans="1:256" ht="13.5" thickBot="1">
      <c r="A100" s="209" t="s">
        <v>52</v>
      </c>
      <c r="B100" s="210">
        <v>45200</v>
      </c>
      <c r="C100" s="201" t="s">
        <v>51</v>
      </c>
      <c r="D100" s="211">
        <v>21</v>
      </c>
      <c r="E100" s="192"/>
      <c r="F100" s="223">
        <v>1</v>
      </c>
      <c r="G100" s="211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209" t="s">
        <v>52</v>
      </c>
      <c r="B101" s="210">
        <v>47450</v>
      </c>
      <c r="C101" s="201" t="s">
        <v>51</v>
      </c>
      <c r="D101" s="211">
        <v>20.04</v>
      </c>
      <c r="E101" s="192"/>
      <c r="F101" s="223">
        <v>1.0498</v>
      </c>
      <c r="G101" s="211">
        <v>-0.96</v>
      </c>
      <c r="IU101" s="33">
        <f t="shared" si="7"/>
        <v>-0.6799999999999997</v>
      </c>
      <c r="IV101" s="6" t="b">
        <f t="shared" si="8"/>
        <v>1</v>
      </c>
    </row>
    <row r="102" spans="1:256" ht="13.5" thickBot="1">
      <c r="A102" s="209" t="s">
        <v>52</v>
      </c>
      <c r="B102" s="210">
        <v>49700</v>
      </c>
      <c r="C102" s="201" t="s">
        <v>51</v>
      </c>
      <c r="D102" s="211">
        <v>19.16</v>
      </c>
      <c r="E102" s="192"/>
      <c r="F102" s="223">
        <v>1.0996</v>
      </c>
      <c r="G102" s="211">
        <v>-1.84</v>
      </c>
      <c r="IU102" s="33">
        <f t="shared" si="7"/>
        <v>-1.3200000000000003</v>
      </c>
      <c r="IV102" s="6" t="b">
        <f t="shared" si="8"/>
        <v>1</v>
      </c>
    </row>
    <row r="103" spans="1:256" ht="13.5" thickBot="1">
      <c r="A103" s="209" t="s">
        <v>52</v>
      </c>
      <c r="B103" s="210">
        <v>54200</v>
      </c>
      <c r="C103" s="201" t="s">
        <v>51</v>
      </c>
      <c r="D103" s="211">
        <v>17.61</v>
      </c>
      <c r="E103" s="192"/>
      <c r="F103" s="223">
        <v>1.1991</v>
      </c>
      <c r="G103" s="211">
        <v>-3.39</v>
      </c>
      <c r="IU103" s="33">
        <f t="shared" si="7"/>
        <v>-2.4200000000000017</v>
      </c>
      <c r="IV103" s="6" t="b">
        <f t="shared" si="8"/>
        <v>1</v>
      </c>
    </row>
    <row r="104" spans="1:256" ht="13.5" thickBot="1">
      <c r="A104" s="209" t="s">
        <v>53</v>
      </c>
      <c r="B104" s="210">
        <v>58750</v>
      </c>
      <c r="C104" s="201" t="s">
        <v>51</v>
      </c>
      <c r="D104" s="211">
        <v>16.34</v>
      </c>
      <c r="E104" s="192"/>
      <c r="F104" s="224">
        <v>1.2998</v>
      </c>
      <c r="G104" s="221">
        <v>-4.66</v>
      </c>
      <c r="IU104" s="33">
        <f t="shared" si="7"/>
        <v>-3.3200000000000003</v>
      </c>
      <c r="IV104" s="6" t="b">
        <f t="shared" si="8"/>
        <v>1</v>
      </c>
    </row>
    <row r="105" spans="1:7" ht="12.75">
      <c r="A105" s="204" t="s">
        <v>54</v>
      </c>
      <c r="B105" s="201">
        <v>45200</v>
      </c>
      <c r="C105" s="202"/>
      <c r="D105" s="212"/>
      <c r="E105" s="192"/>
      <c r="F105" s="199"/>
      <c r="G105" s="213">
        <v>11.95</v>
      </c>
    </row>
    <row r="106" spans="1:7" ht="12.75">
      <c r="A106" s="204" t="s">
        <v>55</v>
      </c>
      <c r="B106" s="214">
        <v>21</v>
      </c>
      <c r="C106" s="202"/>
      <c r="D106" s="212"/>
      <c r="E106" s="192"/>
      <c r="F106" s="199"/>
      <c r="G106" s="199"/>
    </row>
    <row r="107" spans="1:7" ht="12.75">
      <c r="A107" s="204" t="s">
        <v>56</v>
      </c>
      <c r="B107" s="214">
        <v>65</v>
      </c>
      <c r="C107" s="202"/>
      <c r="D107" s="212"/>
      <c r="E107" s="192"/>
      <c r="F107" s="199"/>
      <c r="G107" s="199"/>
    </row>
    <row r="108" spans="1:7" ht="13.5" thickBot="1">
      <c r="A108" s="215" t="s">
        <v>57</v>
      </c>
      <c r="B108" s="216">
        <v>10</v>
      </c>
      <c r="C108" s="217"/>
      <c r="D108" s="218"/>
      <c r="E108" s="192"/>
      <c r="F108" s="199"/>
      <c r="G108" s="199"/>
    </row>
    <row r="109" spans="1:7" ht="13.5" thickBot="1">
      <c r="A109" s="192"/>
      <c r="B109" s="192"/>
      <c r="C109" s="192"/>
      <c r="D109" s="192"/>
      <c r="E109" s="192"/>
      <c r="F109" s="192"/>
      <c r="G109" s="192"/>
    </row>
    <row r="110" spans="1:7" ht="12.75">
      <c r="A110" s="195" t="s">
        <v>46</v>
      </c>
      <c r="B110" s="196">
        <v>41725</v>
      </c>
      <c r="C110" s="197"/>
      <c r="D110" s="198"/>
      <c r="E110" s="199"/>
      <c r="F110" s="199"/>
      <c r="G110" s="199"/>
    </row>
    <row r="111" spans="1:7" ht="13.5" thickBot="1">
      <c r="A111" s="200" t="s">
        <v>0</v>
      </c>
      <c r="B111" s="201" t="s">
        <v>40</v>
      </c>
      <c r="C111" s="202"/>
      <c r="D111" s="203"/>
      <c r="E111" s="199"/>
      <c r="F111" s="199"/>
      <c r="G111" s="199"/>
    </row>
    <row r="112" spans="1:7" ht="13.5" thickBot="1">
      <c r="A112" s="204" t="s">
        <v>47</v>
      </c>
      <c r="B112" s="205">
        <v>42719</v>
      </c>
      <c r="C112" s="202"/>
      <c r="D112" s="206"/>
      <c r="E112" s="192"/>
      <c r="F112" s="207" t="s">
        <v>48</v>
      </c>
      <c r="G112" s="208" t="s">
        <v>49</v>
      </c>
    </row>
    <row r="113" spans="1:256" ht="13.5" thickBot="1">
      <c r="A113" s="209" t="s">
        <v>50</v>
      </c>
      <c r="B113" s="210">
        <v>31700</v>
      </c>
      <c r="C113" s="201" t="s">
        <v>51</v>
      </c>
      <c r="D113" s="211">
        <v>26.94</v>
      </c>
      <c r="E113" s="192"/>
      <c r="F113" s="222">
        <v>0.6998</v>
      </c>
      <c r="G113" s="220">
        <v>5.69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209" t="s">
        <v>52</v>
      </c>
      <c r="B114" s="210">
        <v>36250</v>
      </c>
      <c r="C114" s="201" t="s">
        <v>51</v>
      </c>
      <c r="D114" s="211">
        <v>24.81</v>
      </c>
      <c r="E114" s="192"/>
      <c r="F114" s="223">
        <v>0.8002</v>
      </c>
      <c r="G114" s="211">
        <v>3.56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209" t="s">
        <v>52</v>
      </c>
      <c r="B115" s="210">
        <v>40750</v>
      </c>
      <c r="C115" s="201" t="s">
        <v>51</v>
      </c>
      <c r="D115" s="211">
        <v>22.93</v>
      </c>
      <c r="E115" s="192"/>
      <c r="F115" s="223">
        <v>0.8996</v>
      </c>
      <c r="G115" s="211">
        <v>1.68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209" t="s">
        <v>52</v>
      </c>
      <c r="B116" s="210">
        <v>43000</v>
      </c>
      <c r="C116" s="201" t="s">
        <v>51</v>
      </c>
      <c r="D116" s="211">
        <v>22.07</v>
      </c>
      <c r="E116" s="192"/>
      <c r="F116" s="223">
        <v>0.9492</v>
      </c>
      <c r="G116" s="211">
        <v>0.82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209" t="s">
        <v>52</v>
      </c>
      <c r="B117" s="210">
        <v>45300</v>
      </c>
      <c r="C117" s="201" t="s">
        <v>51</v>
      </c>
      <c r="D117" s="211">
        <v>21.25</v>
      </c>
      <c r="E117" s="192"/>
      <c r="F117" s="223">
        <v>1</v>
      </c>
      <c r="G117" s="211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209" t="s">
        <v>52</v>
      </c>
      <c r="B118" s="210">
        <v>47550</v>
      </c>
      <c r="C118" s="201" t="s">
        <v>51</v>
      </c>
      <c r="D118" s="211">
        <v>20.5</v>
      </c>
      <c r="E118" s="192"/>
      <c r="F118" s="223">
        <v>1.0497</v>
      </c>
      <c r="G118" s="211">
        <v>-0.75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209" t="s">
        <v>52</v>
      </c>
      <c r="B119" s="210">
        <v>49800</v>
      </c>
      <c r="C119" s="201" t="s">
        <v>51</v>
      </c>
      <c r="D119" s="211">
        <v>19.81</v>
      </c>
      <c r="E119" s="192"/>
      <c r="F119" s="223">
        <v>1.0993</v>
      </c>
      <c r="G119" s="211">
        <v>-1.44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209" t="s">
        <v>52</v>
      </c>
      <c r="B120" s="210">
        <v>54350</v>
      </c>
      <c r="C120" s="201" t="s">
        <v>51</v>
      </c>
      <c r="D120" s="211">
        <v>18.59</v>
      </c>
      <c r="E120" s="192"/>
      <c r="F120" s="223">
        <v>1.1998</v>
      </c>
      <c r="G120" s="211">
        <v>-2.66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209" t="s">
        <v>53</v>
      </c>
      <c r="B121" s="210">
        <v>58850</v>
      </c>
      <c r="C121" s="201" t="s">
        <v>51</v>
      </c>
      <c r="D121" s="211">
        <v>17.6</v>
      </c>
      <c r="E121" s="192"/>
      <c r="F121" s="224">
        <v>1.2991</v>
      </c>
      <c r="G121" s="221">
        <v>-3.65</v>
      </c>
      <c r="IU121" s="33" t="e">
        <f>#REF!-#REF!</f>
        <v>#REF!</v>
      </c>
      <c r="IV121" s="6" t="e">
        <f>IU121=#REF!</f>
        <v>#REF!</v>
      </c>
    </row>
    <row r="122" spans="1:7" ht="12.75">
      <c r="A122" s="204" t="s">
        <v>54</v>
      </c>
      <c r="B122" s="201">
        <v>45300</v>
      </c>
      <c r="C122" s="202"/>
      <c r="D122" s="212"/>
      <c r="E122" s="192"/>
      <c r="F122" s="199"/>
      <c r="G122" s="213">
        <v>9.34</v>
      </c>
    </row>
    <row r="123" spans="1:7" ht="12.75">
      <c r="A123" s="204" t="s">
        <v>55</v>
      </c>
      <c r="B123" s="214">
        <v>21.25</v>
      </c>
      <c r="C123" s="202"/>
      <c r="D123" s="212"/>
      <c r="E123" s="192"/>
      <c r="F123" s="199"/>
      <c r="G123" s="199"/>
    </row>
    <row r="124" spans="1:7" ht="12.75">
      <c r="A124" s="204" t="s">
        <v>56</v>
      </c>
      <c r="B124" s="214">
        <v>65</v>
      </c>
      <c r="C124" s="202"/>
      <c r="D124" s="212"/>
      <c r="E124" s="192"/>
      <c r="F124" s="199"/>
      <c r="G124" s="199"/>
    </row>
    <row r="125" spans="1:7" ht="13.5" thickBot="1">
      <c r="A125" s="215" t="s">
        <v>57</v>
      </c>
      <c r="B125" s="216">
        <v>10</v>
      </c>
      <c r="C125" s="217"/>
      <c r="D125" s="218"/>
      <c r="E125" s="192"/>
      <c r="F125" s="199"/>
      <c r="G125" s="199"/>
    </row>
    <row r="126" spans="1:7" ht="13.5" thickBot="1">
      <c r="A126" s="192"/>
      <c r="B126" s="192"/>
      <c r="C126" s="192"/>
      <c r="D126" s="192"/>
      <c r="E126" s="192"/>
      <c r="F126" s="192"/>
      <c r="G126" s="192"/>
    </row>
    <row r="127" spans="1:7" ht="12.75">
      <c r="A127" s="195" t="s">
        <v>46</v>
      </c>
      <c r="B127" s="196">
        <v>41725</v>
      </c>
      <c r="C127" s="197"/>
      <c r="D127" s="198"/>
      <c r="E127" s="199"/>
      <c r="F127" s="199"/>
      <c r="G127" s="199"/>
    </row>
    <row r="128" spans="1:7" ht="13.5" thickBot="1">
      <c r="A128" s="200" t="s">
        <v>0</v>
      </c>
      <c r="B128" s="201" t="s">
        <v>40</v>
      </c>
      <c r="C128" s="202"/>
      <c r="D128" s="203"/>
      <c r="E128" s="199"/>
      <c r="F128" s="199"/>
      <c r="G128" s="199"/>
    </row>
    <row r="129" spans="1:7" ht="13.5" thickBot="1">
      <c r="A129" s="204" t="s">
        <v>47</v>
      </c>
      <c r="B129" s="205">
        <v>43090</v>
      </c>
      <c r="C129" s="202"/>
      <c r="D129" s="206"/>
      <c r="E129" s="192"/>
      <c r="F129" s="207" t="s">
        <v>48</v>
      </c>
      <c r="G129" s="208" t="s">
        <v>49</v>
      </c>
    </row>
    <row r="130" spans="1:256" ht="13.5" thickBot="1">
      <c r="A130" s="209" t="s">
        <v>50</v>
      </c>
      <c r="B130" s="210">
        <v>32300</v>
      </c>
      <c r="C130" s="201" t="s">
        <v>51</v>
      </c>
      <c r="D130" s="211">
        <v>27.14</v>
      </c>
      <c r="E130" s="192"/>
      <c r="F130" s="222">
        <v>0.7007</v>
      </c>
      <c r="G130" s="220">
        <v>5.14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209" t="s">
        <v>52</v>
      </c>
      <c r="B131" s="210">
        <v>36900</v>
      </c>
      <c r="C131" s="201" t="s">
        <v>51</v>
      </c>
      <c r="D131" s="211">
        <v>25.22</v>
      </c>
      <c r="E131" s="192"/>
      <c r="F131" s="223">
        <v>0.8004</v>
      </c>
      <c r="G131" s="211">
        <v>3.22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209" t="s">
        <v>52</v>
      </c>
      <c r="B132" s="210">
        <v>41500</v>
      </c>
      <c r="C132" s="201" t="s">
        <v>51</v>
      </c>
      <c r="D132" s="211">
        <v>23.51</v>
      </c>
      <c r="E132" s="192"/>
      <c r="F132" s="223">
        <v>0.9002</v>
      </c>
      <c r="G132" s="211">
        <v>1.51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209" t="s">
        <v>52</v>
      </c>
      <c r="B133" s="210">
        <v>43800</v>
      </c>
      <c r="C133" s="201" t="s">
        <v>51</v>
      </c>
      <c r="D133" s="211">
        <v>22.73</v>
      </c>
      <c r="E133" s="192"/>
      <c r="F133" s="223">
        <v>0.9501</v>
      </c>
      <c r="G133" s="211">
        <v>0.73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209" t="s">
        <v>52</v>
      </c>
      <c r="B134" s="210">
        <v>46100</v>
      </c>
      <c r="C134" s="201" t="s">
        <v>51</v>
      </c>
      <c r="D134" s="211">
        <v>22</v>
      </c>
      <c r="E134" s="192"/>
      <c r="F134" s="223">
        <v>1</v>
      </c>
      <c r="G134" s="211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209" t="s">
        <v>52</v>
      </c>
      <c r="B135" s="210">
        <v>48400</v>
      </c>
      <c r="C135" s="201" t="s">
        <v>51</v>
      </c>
      <c r="D135" s="211">
        <v>21.32</v>
      </c>
      <c r="E135" s="192"/>
      <c r="F135" s="223">
        <v>1.0499</v>
      </c>
      <c r="G135" s="211">
        <v>-0.68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209" t="s">
        <v>52</v>
      </c>
      <c r="B136" s="210">
        <v>50750</v>
      </c>
      <c r="C136" s="201" t="s">
        <v>51</v>
      </c>
      <c r="D136" s="211">
        <v>20.68</v>
      </c>
      <c r="E136" s="192"/>
      <c r="F136" s="223">
        <v>1.1009</v>
      </c>
      <c r="G136" s="211">
        <v>-1.32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209" t="s">
        <v>52</v>
      </c>
      <c r="B137" s="210">
        <v>55350</v>
      </c>
      <c r="C137" s="201" t="s">
        <v>51</v>
      </c>
      <c r="D137" s="211">
        <v>19.58</v>
      </c>
      <c r="E137" s="192"/>
      <c r="F137" s="223">
        <v>1.2007</v>
      </c>
      <c r="G137" s="211">
        <v>-2.42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209" t="s">
        <v>53</v>
      </c>
      <c r="B138" s="210">
        <v>59950</v>
      </c>
      <c r="C138" s="201" t="s">
        <v>51</v>
      </c>
      <c r="D138" s="211">
        <v>18.68</v>
      </c>
      <c r="E138" s="192"/>
      <c r="F138" s="224">
        <v>1.3004</v>
      </c>
      <c r="G138" s="221">
        <v>-3.32</v>
      </c>
      <c r="IU138" s="33" t="e">
        <f>#REF!-#REF!</f>
        <v>#REF!</v>
      </c>
      <c r="IV138" s="6" t="e">
        <f>IU138=#REF!</f>
        <v>#REF!</v>
      </c>
    </row>
    <row r="139" spans="1:7" ht="12.75">
      <c r="A139" s="204" t="s">
        <v>54</v>
      </c>
      <c r="B139" s="201">
        <v>46100</v>
      </c>
      <c r="C139" s="202"/>
      <c r="D139" s="212"/>
      <c r="E139" s="192"/>
      <c r="F139" s="199"/>
      <c r="G139" s="213">
        <v>8.46</v>
      </c>
    </row>
    <row r="140" spans="1:7" ht="12.75">
      <c r="A140" s="204" t="s">
        <v>55</v>
      </c>
      <c r="B140" s="214">
        <v>22</v>
      </c>
      <c r="C140" s="202"/>
      <c r="D140" s="212"/>
      <c r="E140" s="192"/>
      <c r="F140" s="199"/>
      <c r="G140" s="199"/>
    </row>
    <row r="141" spans="1:7" ht="12.75">
      <c r="A141" s="204" t="s">
        <v>56</v>
      </c>
      <c r="B141" s="214">
        <v>65</v>
      </c>
      <c r="C141" s="202"/>
      <c r="D141" s="212"/>
      <c r="E141" s="192"/>
      <c r="F141" s="199"/>
      <c r="G141" s="199"/>
    </row>
    <row r="142" spans="1:7" ht="17.25" customHeight="1" thickBot="1">
      <c r="A142" s="215" t="s">
        <v>57</v>
      </c>
      <c r="B142" s="216">
        <v>10</v>
      </c>
      <c r="C142" s="217"/>
      <c r="D142" s="218"/>
      <c r="E142" s="192"/>
      <c r="F142" s="199"/>
      <c r="G142" s="199"/>
    </row>
    <row r="143" spans="1:7" ht="13.5" thickBot="1">
      <c r="A143" s="192"/>
      <c r="B143" s="192"/>
      <c r="C143" s="192"/>
      <c r="D143" s="192"/>
      <c r="E143" s="192"/>
      <c r="F143" s="192"/>
      <c r="G143" s="192"/>
    </row>
    <row r="144" spans="1:7" ht="12.75">
      <c r="A144" s="195" t="s">
        <v>46</v>
      </c>
      <c r="B144" s="196">
        <v>41725</v>
      </c>
      <c r="C144" s="197"/>
      <c r="D144" s="198"/>
      <c r="E144" s="199"/>
      <c r="F144" s="199"/>
      <c r="G144" s="199"/>
    </row>
    <row r="145" spans="1:7" ht="13.5" thickBot="1">
      <c r="A145" s="200" t="s">
        <v>0</v>
      </c>
      <c r="B145" s="201" t="s">
        <v>30</v>
      </c>
      <c r="C145" s="202"/>
      <c r="D145" s="203"/>
      <c r="E145" s="199"/>
      <c r="F145" s="199"/>
      <c r="G145" s="199"/>
    </row>
    <row r="146" spans="1:256" ht="13.5" thickBot="1">
      <c r="A146" s="204" t="s">
        <v>47</v>
      </c>
      <c r="B146" s="205">
        <v>41809</v>
      </c>
      <c r="C146" s="202"/>
      <c r="D146" s="206"/>
      <c r="E146" s="192"/>
      <c r="F146" s="207" t="s">
        <v>48</v>
      </c>
      <c r="G146" s="208" t="s">
        <v>49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209" t="s">
        <v>50</v>
      </c>
      <c r="B147" s="210">
        <v>6600</v>
      </c>
      <c r="C147" s="201" t="s">
        <v>51</v>
      </c>
      <c r="D147" s="211">
        <v>28.53</v>
      </c>
      <c r="E147" s="192"/>
      <c r="F147" s="222">
        <v>0.6984</v>
      </c>
      <c r="G147" s="220">
        <v>12.03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209" t="s">
        <v>52</v>
      </c>
      <c r="B148" s="210">
        <v>7550</v>
      </c>
      <c r="C148" s="201" t="s">
        <v>51</v>
      </c>
      <c r="D148" s="211">
        <v>24.01</v>
      </c>
      <c r="E148" s="192"/>
      <c r="F148" s="223">
        <v>0.7989</v>
      </c>
      <c r="G148" s="211">
        <v>7.51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209" t="s">
        <v>52</v>
      </c>
      <c r="B149" s="210">
        <v>8500</v>
      </c>
      <c r="C149" s="201" t="s">
        <v>51</v>
      </c>
      <c r="D149" s="211">
        <v>20</v>
      </c>
      <c r="E149" s="192"/>
      <c r="F149" s="223">
        <v>0.8995</v>
      </c>
      <c r="G149" s="211">
        <v>3.5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209" t="s">
        <v>52</v>
      </c>
      <c r="B150" s="210">
        <v>9000</v>
      </c>
      <c r="C150" s="201" t="s">
        <v>51</v>
      </c>
      <c r="D150" s="211">
        <v>18.09</v>
      </c>
      <c r="E150" s="192"/>
      <c r="F150" s="223">
        <v>0.9524</v>
      </c>
      <c r="G150" s="211">
        <v>1.59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209" t="s">
        <v>52</v>
      </c>
      <c r="B151" s="210">
        <v>9450</v>
      </c>
      <c r="C151" s="201" t="s">
        <v>51</v>
      </c>
      <c r="D151" s="211">
        <v>16.5</v>
      </c>
      <c r="E151" s="192"/>
      <c r="F151" s="223">
        <v>1</v>
      </c>
      <c r="G151" s="211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209" t="s">
        <v>52</v>
      </c>
      <c r="B152" s="210">
        <v>9900</v>
      </c>
      <c r="C152" s="201" t="s">
        <v>51</v>
      </c>
      <c r="D152" s="211">
        <v>15.02</v>
      </c>
      <c r="E152" s="192"/>
      <c r="F152" s="223">
        <v>1.0476</v>
      </c>
      <c r="G152" s="211">
        <v>-1.48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209" t="s">
        <v>52</v>
      </c>
      <c r="B153" s="210">
        <v>10400</v>
      </c>
      <c r="C153" s="201" t="s">
        <v>51</v>
      </c>
      <c r="D153" s="211">
        <v>13.51</v>
      </c>
      <c r="E153" s="192"/>
      <c r="F153" s="223">
        <v>1.1005</v>
      </c>
      <c r="G153" s="211">
        <v>-2.99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209" t="s">
        <v>52</v>
      </c>
      <c r="B154" s="210">
        <v>11350</v>
      </c>
      <c r="C154" s="201" t="s">
        <v>51</v>
      </c>
      <c r="D154" s="211">
        <v>11.04</v>
      </c>
      <c r="E154" s="192"/>
      <c r="F154" s="223">
        <v>1.2011</v>
      </c>
      <c r="G154" s="211">
        <v>-5.46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209" t="s">
        <v>53</v>
      </c>
      <c r="B155" s="210">
        <v>12300</v>
      </c>
      <c r="C155" s="201" t="s">
        <v>51</v>
      </c>
      <c r="D155" s="211">
        <v>9.08</v>
      </c>
      <c r="E155" s="192"/>
      <c r="F155" s="224">
        <v>1.3016</v>
      </c>
      <c r="G155" s="221">
        <v>-7.42</v>
      </c>
    </row>
    <row r="156" spans="1:7" ht="12.75">
      <c r="A156" s="204" t="s">
        <v>54</v>
      </c>
      <c r="B156" s="201">
        <v>9450</v>
      </c>
      <c r="C156" s="202"/>
      <c r="D156" s="212"/>
      <c r="E156" s="192"/>
      <c r="F156" s="199"/>
      <c r="G156" s="213">
        <v>19.45</v>
      </c>
    </row>
    <row r="157" spans="1:7" ht="12.75">
      <c r="A157" s="204" t="s">
        <v>55</v>
      </c>
      <c r="B157" s="214">
        <v>16.5</v>
      </c>
      <c r="C157" s="202"/>
      <c r="D157" s="212"/>
      <c r="E157" s="192"/>
      <c r="F157" s="199"/>
      <c r="G157" s="199"/>
    </row>
    <row r="158" spans="1:7" ht="12.75">
      <c r="A158" s="204" t="s">
        <v>56</v>
      </c>
      <c r="B158" s="214">
        <v>65</v>
      </c>
      <c r="C158" s="202"/>
      <c r="D158" s="212"/>
      <c r="E158" s="192"/>
      <c r="F158" s="199"/>
      <c r="G158" s="199"/>
    </row>
    <row r="159" spans="1:7" ht="13.5" thickBot="1">
      <c r="A159" s="215" t="s">
        <v>57</v>
      </c>
      <c r="B159" s="216">
        <v>10</v>
      </c>
      <c r="C159" s="217"/>
      <c r="D159" s="218"/>
      <c r="E159" s="192"/>
      <c r="F159" s="199"/>
      <c r="G159" s="199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29" t="s">
        <v>46</v>
      </c>
      <c r="B161" s="230">
        <v>41725</v>
      </c>
      <c r="C161" s="231"/>
      <c r="D161" s="232"/>
      <c r="E161" s="233"/>
      <c r="F161" s="233"/>
      <c r="G161" s="233"/>
    </row>
    <row r="162" spans="1:7" ht="13.5" thickBot="1">
      <c r="A162" s="234" t="s">
        <v>0</v>
      </c>
      <c r="B162" s="235" t="s">
        <v>30</v>
      </c>
      <c r="C162" s="236"/>
      <c r="D162" s="237"/>
      <c r="E162" s="233"/>
      <c r="F162" s="233"/>
      <c r="G162" s="233"/>
    </row>
    <row r="163" spans="1:256" ht="13.5" thickBot="1">
      <c r="A163" s="238" t="s">
        <v>47</v>
      </c>
      <c r="B163" s="239">
        <v>41900</v>
      </c>
      <c r="C163" s="236"/>
      <c r="D163" s="240"/>
      <c r="E163" s="226"/>
      <c r="F163" s="241" t="s">
        <v>48</v>
      </c>
      <c r="G163" s="242" t="s">
        <v>49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243" t="s">
        <v>50</v>
      </c>
      <c r="B164" s="244">
        <v>6650</v>
      </c>
      <c r="C164" s="235" t="s">
        <v>51</v>
      </c>
      <c r="D164" s="245">
        <v>26.95</v>
      </c>
      <c r="E164" s="226"/>
      <c r="F164" s="255">
        <v>0.7</v>
      </c>
      <c r="G164" s="254">
        <v>9.45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243" t="s">
        <v>52</v>
      </c>
      <c r="B165" s="244">
        <v>7600</v>
      </c>
      <c r="C165" s="235" t="s">
        <v>51</v>
      </c>
      <c r="D165" s="245">
        <v>23.4</v>
      </c>
      <c r="E165" s="226"/>
      <c r="F165" s="256">
        <v>0.8</v>
      </c>
      <c r="G165" s="254">
        <v>5.9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243" t="s">
        <v>52</v>
      </c>
      <c r="B166" s="244">
        <v>8550</v>
      </c>
      <c r="C166" s="235" t="s">
        <v>51</v>
      </c>
      <c r="D166" s="245">
        <v>20.25</v>
      </c>
      <c r="E166" s="226"/>
      <c r="F166" s="256">
        <v>0.9</v>
      </c>
      <c r="G166" s="254">
        <v>2.75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243" t="s">
        <v>52</v>
      </c>
      <c r="B167" s="244">
        <v>9050</v>
      </c>
      <c r="C167" s="235" t="s">
        <v>51</v>
      </c>
      <c r="D167" s="245">
        <v>18.75</v>
      </c>
      <c r="E167" s="226"/>
      <c r="F167" s="256">
        <v>0.9526</v>
      </c>
      <c r="G167" s="254">
        <v>1.25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243" t="s">
        <v>52</v>
      </c>
      <c r="B168" s="244">
        <v>9500</v>
      </c>
      <c r="C168" s="235" t="s">
        <v>51</v>
      </c>
      <c r="D168" s="245">
        <v>17.5</v>
      </c>
      <c r="E168" s="226"/>
      <c r="F168" s="256">
        <v>1</v>
      </c>
      <c r="G168" s="254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243" t="s">
        <v>52</v>
      </c>
      <c r="B169" s="244">
        <v>10000</v>
      </c>
      <c r="C169" s="235" t="s">
        <v>51</v>
      </c>
      <c r="D169" s="245">
        <v>16.21</v>
      </c>
      <c r="E169" s="226"/>
      <c r="F169" s="256">
        <v>1.0526</v>
      </c>
      <c r="G169" s="254">
        <v>-1.29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243" t="s">
        <v>52</v>
      </c>
      <c r="B170" s="244">
        <v>10450</v>
      </c>
      <c r="C170" s="235" t="s">
        <v>51</v>
      </c>
      <c r="D170" s="245">
        <v>15.15</v>
      </c>
      <c r="E170" s="226"/>
      <c r="F170" s="256">
        <v>1.1</v>
      </c>
      <c r="G170" s="254">
        <v>-2.35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243" t="s">
        <v>52</v>
      </c>
      <c r="B171" s="244">
        <v>11400</v>
      </c>
      <c r="C171" s="235" t="s">
        <v>51</v>
      </c>
      <c r="D171" s="245">
        <v>13.19</v>
      </c>
      <c r="E171" s="226"/>
      <c r="F171" s="256">
        <v>1.2</v>
      </c>
      <c r="G171" s="254">
        <v>-4.31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243" t="s">
        <v>53</v>
      </c>
      <c r="B172" s="244">
        <v>12350</v>
      </c>
      <c r="C172" s="235" t="s">
        <v>51</v>
      </c>
      <c r="D172" s="245">
        <v>11.64</v>
      </c>
      <c r="E172" s="226"/>
      <c r="F172" s="257">
        <v>1.3</v>
      </c>
      <c r="G172" s="254">
        <v>-5.86</v>
      </c>
    </row>
    <row r="173" spans="1:7" ht="12.75">
      <c r="A173" s="238" t="s">
        <v>54</v>
      </c>
      <c r="B173" s="235">
        <v>9500</v>
      </c>
      <c r="C173" s="236"/>
      <c r="D173" s="246"/>
      <c r="E173" s="226"/>
      <c r="F173" s="233"/>
      <c r="G173" s="247">
        <v>15.31</v>
      </c>
    </row>
    <row r="174" spans="1:7" ht="12.75">
      <c r="A174" s="238" t="s">
        <v>55</v>
      </c>
      <c r="B174" s="248">
        <v>17.5</v>
      </c>
      <c r="C174" s="236"/>
      <c r="D174" s="246"/>
      <c r="E174" s="226"/>
      <c r="F174" s="233"/>
      <c r="G174" s="233"/>
    </row>
    <row r="175" spans="1:7" ht="12.75">
      <c r="A175" s="238" t="s">
        <v>56</v>
      </c>
      <c r="B175" s="248">
        <v>65</v>
      </c>
      <c r="C175" s="236"/>
      <c r="D175" s="246"/>
      <c r="E175" s="226"/>
      <c r="F175" s="233"/>
      <c r="G175" s="233"/>
    </row>
    <row r="176" spans="1:7" ht="13.5" thickBot="1">
      <c r="A176" s="249" t="s">
        <v>57</v>
      </c>
      <c r="B176" s="250">
        <v>10</v>
      </c>
      <c r="C176" s="251"/>
      <c r="D176" s="252"/>
      <c r="E176" s="226"/>
      <c r="F176" s="233"/>
      <c r="G176" s="233"/>
    </row>
    <row r="177" spans="1:7" ht="13.5" thickBot="1">
      <c r="A177" s="227"/>
      <c r="B177" s="253"/>
      <c r="C177" s="227"/>
      <c r="D177" s="228"/>
      <c r="E177" s="233"/>
      <c r="F177" s="233"/>
      <c r="G177" s="233"/>
    </row>
    <row r="178" spans="1:7" ht="12.75">
      <c r="A178" s="229" t="s">
        <v>46</v>
      </c>
      <c r="B178" s="230">
        <v>41725</v>
      </c>
      <c r="C178" s="231"/>
      <c r="D178" s="232"/>
      <c r="E178" s="233"/>
      <c r="F178" s="233"/>
      <c r="G178" s="233"/>
    </row>
    <row r="179" spans="1:7" ht="13.5" thickBot="1">
      <c r="A179" s="234" t="s">
        <v>0</v>
      </c>
      <c r="B179" s="235" t="s">
        <v>30</v>
      </c>
      <c r="C179" s="236"/>
      <c r="D179" s="237"/>
      <c r="E179" s="233"/>
      <c r="F179" s="233"/>
      <c r="G179" s="233"/>
    </row>
    <row r="180" spans="1:7" ht="13.5" thickBot="1">
      <c r="A180" s="238" t="s">
        <v>47</v>
      </c>
      <c r="B180" s="239">
        <v>41991</v>
      </c>
      <c r="C180" s="236"/>
      <c r="D180" s="240"/>
      <c r="E180" s="226"/>
      <c r="F180" s="241" t="s">
        <v>48</v>
      </c>
      <c r="G180" s="242" t="s">
        <v>49</v>
      </c>
    </row>
    <row r="181" spans="1:7" ht="13.5" thickBot="1">
      <c r="A181" s="243" t="s">
        <v>50</v>
      </c>
      <c r="B181" s="244">
        <v>6700</v>
      </c>
      <c r="C181" s="235" t="s">
        <v>51</v>
      </c>
      <c r="D181" s="245">
        <v>26.33</v>
      </c>
      <c r="E181" s="226"/>
      <c r="F181" s="255">
        <v>0.6979</v>
      </c>
      <c r="G181" s="254">
        <v>8.33</v>
      </c>
    </row>
    <row r="182" spans="1:7" ht="13.5" thickBot="1">
      <c r="A182" s="243" t="s">
        <v>52</v>
      </c>
      <c r="B182" s="244">
        <v>7700</v>
      </c>
      <c r="C182" s="235" t="s">
        <v>51</v>
      </c>
      <c r="D182" s="245">
        <v>23.1</v>
      </c>
      <c r="E182" s="226"/>
      <c r="F182" s="256">
        <v>0.8021</v>
      </c>
      <c r="G182" s="254">
        <v>5.1</v>
      </c>
    </row>
    <row r="183" spans="1:7" ht="13.5" thickBot="1">
      <c r="A183" s="243" t="s">
        <v>52</v>
      </c>
      <c r="B183" s="244">
        <v>8650</v>
      </c>
      <c r="C183" s="235" t="s">
        <v>51</v>
      </c>
      <c r="D183" s="245">
        <v>20.38</v>
      </c>
      <c r="E183" s="226"/>
      <c r="F183" s="256">
        <v>0.901</v>
      </c>
      <c r="G183" s="254">
        <v>2.38</v>
      </c>
    </row>
    <row r="184" spans="1:7" ht="13.5" thickBot="1">
      <c r="A184" s="243" t="s">
        <v>52</v>
      </c>
      <c r="B184" s="244">
        <v>9100</v>
      </c>
      <c r="C184" s="235" t="s">
        <v>51</v>
      </c>
      <c r="D184" s="245">
        <v>19.21</v>
      </c>
      <c r="E184" s="226"/>
      <c r="F184" s="256">
        <v>0.9479</v>
      </c>
      <c r="G184" s="254">
        <v>1.21</v>
      </c>
    </row>
    <row r="185" spans="1:7" ht="13.5" thickBot="1">
      <c r="A185" s="243" t="s">
        <v>52</v>
      </c>
      <c r="B185" s="244">
        <v>9600</v>
      </c>
      <c r="C185" s="235" t="s">
        <v>51</v>
      </c>
      <c r="D185" s="245">
        <v>18</v>
      </c>
      <c r="E185" s="226"/>
      <c r="F185" s="256">
        <v>1</v>
      </c>
      <c r="G185" s="254">
        <v>0</v>
      </c>
    </row>
    <row r="186" spans="1:7" ht="13.5" thickBot="1">
      <c r="A186" s="243" t="s">
        <v>52</v>
      </c>
      <c r="B186" s="244">
        <v>10100</v>
      </c>
      <c r="C186" s="235" t="s">
        <v>51</v>
      </c>
      <c r="D186" s="245">
        <v>16.89</v>
      </c>
      <c r="E186" s="226"/>
      <c r="F186" s="256">
        <v>1.0521</v>
      </c>
      <c r="G186" s="254">
        <v>-1.11</v>
      </c>
    </row>
    <row r="187" spans="1:7" ht="13.5" thickBot="1">
      <c r="A187" s="243" t="s">
        <v>52</v>
      </c>
      <c r="B187" s="244">
        <v>10550</v>
      </c>
      <c r="C187" s="235" t="s">
        <v>51</v>
      </c>
      <c r="D187" s="245">
        <v>15.96</v>
      </c>
      <c r="E187" s="226"/>
      <c r="F187" s="256">
        <v>1.099</v>
      </c>
      <c r="G187" s="254">
        <v>-2.04</v>
      </c>
    </row>
    <row r="188" spans="1:7" ht="13.5" thickBot="1">
      <c r="A188" s="243" t="s">
        <v>52</v>
      </c>
      <c r="B188" s="244">
        <v>11550</v>
      </c>
      <c r="C188" s="235" t="s">
        <v>51</v>
      </c>
      <c r="D188" s="245">
        <v>14.19</v>
      </c>
      <c r="E188" s="226"/>
      <c r="F188" s="256">
        <v>1.2031</v>
      </c>
      <c r="G188" s="254">
        <v>-3.81</v>
      </c>
    </row>
    <row r="189" spans="1:7" ht="13.5" thickBot="1">
      <c r="A189" s="243" t="s">
        <v>53</v>
      </c>
      <c r="B189" s="244">
        <v>12500</v>
      </c>
      <c r="C189" s="235" t="s">
        <v>51</v>
      </c>
      <c r="D189" s="245">
        <v>12.85</v>
      </c>
      <c r="E189" s="226"/>
      <c r="F189" s="257">
        <v>1.3021</v>
      </c>
      <c r="G189" s="254">
        <v>-5.15</v>
      </c>
    </row>
    <row r="190" spans="1:7" ht="12.75">
      <c r="A190" s="238" t="s">
        <v>54</v>
      </c>
      <c r="B190" s="235">
        <v>9600</v>
      </c>
      <c r="C190" s="236"/>
      <c r="D190" s="246"/>
      <c r="E190" s="226"/>
      <c r="F190" s="233"/>
      <c r="G190" s="247">
        <v>13.48</v>
      </c>
    </row>
    <row r="191" spans="1:7" ht="12.75">
      <c r="A191" s="238" t="s">
        <v>55</v>
      </c>
      <c r="B191" s="248">
        <v>18</v>
      </c>
      <c r="C191" s="236"/>
      <c r="D191" s="246"/>
      <c r="E191" s="226"/>
      <c r="F191" s="233"/>
      <c r="G191" s="233"/>
    </row>
    <row r="192" spans="1:7" ht="12.75">
      <c r="A192" s="238" t="s">
        <v>56</v>
      </c>
      <c r="B192" s="248">
        <v>65</v>
      </c>
      <c r="C192" s="236"/>
      <c r="D192" s="246"/>
      <c r="E192" s="226"/>
      <c r="F192" s="233"/>
      <c r="G192" s="233"/>
    </row>
    <row r="193" spans="1:7" ht="13.5" thickBot="1">
      <c r="A193" s="249" t="s">
        <v>57</v>
      </c>
      <c r="B193" s="250">
        <v>10</v>
      </c>
      <c r="C193" s="251"/>
      <c r="D193" s="252"/>
      <c r="E193" s="226"/>
      <c r="F193" s="233"/>
      <c r="G193" s="233"/>
    </row>
    <row r="194" spans="1:7" ht="13.5" thickBot="1">
      <c r="A194" s="227"/>
      <c r="B194" s="253"/>
      <c r="C194" s="227"/>
      <c r="D194" s="228"/>
      <c r="E194" s="233"/>
      <c r="F194" s="233"/>
      <c r="G194" s="233"/>
    </row>
    <row r="195" spans="1:7" ht="12.75">
      <c r="A195" s="229" t="s">
        <v>46</v>
      </c>
      <c r="B195" s="230">
        <v>41725</v>
      </c>
      <c r="C195" s="231"/>
      <c r="D195" s="232"/>
      <c r="E195" s="233"/>
      <c r="F195" s="233"/>
      <c r="G195" s="233"/>
    </row>
    <row r="196" spans="1:7" ht="13.5" thickBot="1">
      <c r="A196" s="234" t="s">
        <v>0</v>
      </c>
      <c r="B196" s="235" t="s">
        <v>30</v>
      </c>
      <c r="C196" s="236"/>
      <c r="D196" s="237"/>
      <c r="E196" s="233"/>
      <c r="F196" s="233"/>
      <c r="G196" s="233"/>
    </row>
    <row r="197" spans="1:7" ht="13.5" thickBot="1">
      <c r="A197" s="238" t="s">
        <v>47</v>
      </c>
      <c r="B197" s="239">
        <v>42082</v>
      </c>
      <c r="C197" s="236"/>
      <c r="D197" s="240"/>
      <c r="E197" s="226"/>
      <c r="F197" s="241" t="s">
        <v>48</v>
      </c>
      <c r="G197" s="242" t="s">
        <v>49</v>
      </c>
    </row>
    <row r="198" spans="1:7" ht="13.5" thickBot="1">
      <c r="A198" s="243" t="s">
        <v>50</v>
      </c>
      <c r="B198" s="244">
        <v>6800</v>
      </c>
      <c r="C198" s="235" t="s">
        <v>51</v>
      </c>
      <c r="D198" s="245">
        <v>25.58</v>
      </c>
      <c r="E198" s="226"/>
      <c r="F198" s="255">
        <v>0.6974</v>
      </c>
      <c r="G198" s="254">
        <v>7.58</v>
      </c>
    </row>
    <row r="199" spans="1:7" ht="13.5" thickBot="1">
      <c r="A199" s="243" t="s">
        <v>52</v>
      </c>
      <c r="B199" s="244">
        <v>7800</v>
      </c>
      <c r="C199" s="235" t="s">
        <v>51</v>
      </c>
      <c r="D199" s="245">
        <v>22.69</v>
      </c>
      <c r="E199" s="226"/>
      <c r="F199" s="256">
        <v>0.8</v>
      </c>
      <c r="G199" s="254">
        <v>4.69</v>
      </c>
    </row>
    <row r="200" spans="1:7" ht="13.5" thickBot="1">
      <c r="A200" s="243" t="s">
        <v>52</v>
      </c>
      <c r="B200" s="244">
        <v>8750</v>
      </c>
      <c r="C200" s="235" t="s">
        <v>51</v>
      </c>
      <c r="D200" s="245">
        <v>20.25</v>
      </c>
      <c r="E200" s="226"/>
      <c r="F200" s="256">
        <v>0.8974</v>
      </c>
      <c r="G200" s="254">
        <v>2.25</v>
      </c>
    </row>
    <row r="201" spans="1:7" ht="13.5" thickBot="1">
      <c r="A201" s="243" t="s">
        <v>52</v>
      </c>
      <c r="B201" s="244">
        <v>9250</v>
      </c>
      <c r="C201" s="235" t="s">
        <v>51</v>
      </c>
      <c r="D201" s="245">
        <v>19.08</v>
      </c>
      <c r="E201" s="226"/>
      <c r="F201" s="256">
        <v>0.9487</v>
      </c>
      <c r="G201" s="254">
        <v>1.08</v>
      </c>
    </row>
    <row r="202" spans="1:7" ht="13.5" thickBot="1">
      <c r="A202" s="243" t="s">
        <v>52</v>
      </c>
      <c r="B202" s="244">
        <v>9750</v>
      </c>
      <c r="C202" s="235" t="s">
        <v>51</v>
      </c>
      <c r="D202" s="245">
        <v>18</v>
      </c>
      <c r="E202" s="226"/>
      <c r="F202" s="256">
        <v>1</v>
      </c>
      <c r="G202" s="254">
        <v>0</v>
      </c>
    </row>
    <row r="203" spans="1:7" ht="13.5" thickBot="1">
      <c r="A203" s="243" t="s">
        <v>52</v>
      </c>
      <c r="B203" s="244">
        <v>10200</v>
      </c>
      <c r="C203" s="235" t="s">
        <v>51</v>
      </c>
      <c r="D203" s="245">
        <v>17.1</v>
      </c>
      <c r="E203" s="226"/>
      <c r="F203" s="256">
        <v>1.0462</v>
      </c>
      <c r="G203" s="254">
        <v>-0.9</v>
      </c>
    </row>
    <row r="204" spans="1:7" ht="13.5" thickBot="1">
      <c r="A204" s="243" t="s">
        <v>52</v>
      </c>
      <c r="B204" s="244">
        <v>10700</v>
      </c>
      <c r="C204" s="235" t="s">
        <v>51</v>
      </c>
      <c r="D204" s="245">
        <v>16.17</v>
      </c>
      <c r="E204" s="226"/>
      <c r="F204" s="256">
        <v>1.0974</v>
      </c>
      <c r="G204" s="254">
        <v>-1.83</v>
      </c>
    </row>
    <row r="205" spans="1:7" ht="13.5" thickBot="1">
      <c r="A205" s="243" t="s">
        <v>52</v>
      </c>
      <c r="B205" s="244">
        <v>11700</v>
      </c>
      <c r="C205" s="235" t="s">
        <v>51</v>
      </c>
      <c r="D205" s="245">
        <v>14.58</v>
      </c>
      <c r="E205" s="226"/>
      <c r="F205" s="256">
        <v>1.2</v>
      </c>
      <c r="G205" s="254">
        <v>-3.42</v>
      </c>
    </row>
    <row r="206" spans="1:7" ht="13.5" thickBot="1">
      <c r="A206" s="243" t="s">
        <v>53</v>
      </c>
      <c r="B206" s="244">
        <v>12650</v>
      </c>
      <c r="C206" s="235" t="s">
        <v>51</v>
      </c>
      <c r="D206" s="245">
        <v>13.37</v>
      </c>
      <c r="E206" s="226"/>
      <c r="F206" s="257">
        <v>1.2974</v>
      </c>
      <c r="G206" s="254">
        <v>-4.63</v>
      </c>
    </row>
    <row r="207" spans="1:7" ht="12.75">
      <c r="A207" s="238" t="s">
        <v>54</v>
      </c>
      <c r="B207" s="235">
        <v>9750</v>
      </c>
      <c r="C207" s="236"/>
      <c r="D207" s="246"/>
      <c r="E207" s="226"/>
      <c r="F207" s="233"/>
      <c r="G207" s="247">
        <v>12.21</v>
      </c>
    </row>
    <row r="208" spans="1:7" ht="12.75">
      <c r="A208" s="238" t="s">
        <v>55</v>
      </c>
      <c r="B208" s="248">
        <v>18</v>
      </c>
      <c r="C208" s="236"/>
      <c r="D208" s="246"/>
      <c r="E208" s="226"/>
      <c r="F208" s="233"/>
      <c r="G208" s="233"/>
    </row>
    <row r="209" spans="1:7" ht="12.75">
      <c r="A209" s="238" t="s">
        <v>56</v>
      </c>
      <c r="B209" s="248">
        <v>65</v>
      </c>
      <c r="C209" s="236"/>
      <c r="D209" s="246"/>
      <c r="E209" s="226"/>
      <c r="F209" s="233"/>
      <c r="G209" s="233"/>
    </row>
    <row r="210" spans="1:7" ht="13.5" thickBot="1">
      <c r="A210" s="249" t="s">
        <v>57</v>
      </c>
      <c r="B210" s="250">
        <v>10</v>
      </c>
      <c r="C210" s="251"/>
      <c r="D210" s="252"/>
      <c r="E210" s="226"/>
      <c r="F210" s="233"/>
      <c r="G210" s="233"/>
    </row>
    <row r="211" spans="1:7" ht="13.5" thickBot="1">
      <c r="A211" s="226"/>
      <c r="B211" s="226"/>
      <c r="C211" s="226"/>
      <c r="D211" s="226"/>
      <c r="E211" s="226"/>
      <c r="F211" s="226"/>
      <c r="G211" s="226"/>
    </row>
    <row r="212" spans="1:7" ht="12.75">
      <c r="A212" s="229" t="s">
        <v>46</v>
      </c>
      <c r="B212" s="230">
        <v>41725</v>
      </c>
      <c r="C212" s="231"/>
      <c r="D212" s="232"/>
      <c r="E212" s="233"/>
      <c r="F212" s="233"/>
      <c r="G212" s="233"/>
    </row>
    <row r="213" spans="1:7" ht="13.5" thickBot="1">
      <c r="A213" s="234" t="s">
        <v>0</v>
      </c>
      <c r="B213" s="235" t="s">
        <v>30</v>
      </c>
      <c r="C213" s="236"/>
      <c r="D213" s="237"/>
      <c r="E213" s="233"/>
      <c r="F213" s="233"/>
      <c r="G213" s="233"/>
    </row>
    <row r="214" spans="1:7" ht="13.5" thickBot="1">
      <c r="A214" s="238" t="s">
        <v>47</v>
      </c>
      <c r="B214" s="239">
        <v>42173</v>
      </c>
      <c r="C214" s="236"/>
      <c r="D214" s="240"/>
      <c r="E214" s="226"/>
      <c r="F214" s="241" t="s">
        <v>48</v>
      </c>
      <c r="G214" s="242" t="s">
        <v>49</v>
      </c>
    </row>
    <row r="215" spans="1:7" ht="13.5" thickBot="1">
      <c r="A215" s="243" t="s">
        <v>50</v>
      </c>
      <c r="B215" s="244">
        <v>6850</v>
      </c>
      <c r="C215" s="235" t="s">
        <v>51</v>
      </c>
      <c r="D215" s="245">
        <v>25</v>
      </c>
      <c r="E215" s="226"/>
      <c r="F215" s="255">
        <v>0.699</v>
      </c>
      <c r="G215" s="254">
        <v>7</v>
      </c>
    </row>
    <row r="216" spans="1:7" ht="13.5" thickBot="1">
      <c r="A216" s="243" t="s">
        <v>52</v>
      </c>
      <c r="B216" s="244">
        <v>7850</v>
      </c>
      <c r="C216" s="235" t="s">
        <v>51</v>
      </c>
      <c r="D216" s="245">
        <v>22.33</v>
      </c>
      <c r="E216" s="226"/>
      <c r="F216" s="256">
        <v>0.801</v>
      </c>
      <c r="G216" s="254">
        <v>4.33</v>
      </c>
    </row>
    <row r="217" spans="1:7" ht="13.5" thickBot="1">
      <c r="A217" s="243" t="s">
        <v>52</v>
      </c>
      <c r="B217" s="244">
        <v>8800</v>
      </c>
      <c r="C217" s="235" t="s">
        <v>51</v>
      </c>
      <c r="D217" s="245">
        <v>20.07</v>
      </c>
      <c r="E217" s="226"/>
      <c r="F217" s="256">
        <v>0.898</v>
      </c>
      <c r="G217" s="254">
        <v>2.07</v>
      </c>
    </row>
    <row r="218" spans="1:7" ht="13.5" thickBot="1">
      <c r="A218" s="243" t="s">
        <v>52</v>
      </c>
      <c r="B218" s="244">
        <v>9300</v>
      </c>
      <c r="C218" s="235" t="s">
        <v>51</v>
      </c>
      <c r="D218" s="245">
        <v>19</v>
      </c>
      <c r="E218" s="226"/>
      <c r="F218" s="256">
        <v>0.949</v>
      </c>
      <c r="G218" s="254">
        <v>1</v>
      </c>
    </row>
    <row r="219" spans="1:7" ht="13.5" thickBot="1">
      <c r="A219" s="243" t="s">
        <v>52</v>
      </c>
      <c r="B219" s="244">
        <v>9800</v>
      </c>
      <c r="C219" s="235" t="s">
        <v>51</v>
      </c>
      <c r="D219" s="245">
        <v>18</v>
      </c>
      <c r="E219" s="226"/>
      <c r="F219" s="256">
        <v>1</v>
      </c>
      <c r="G219" s="254">
        <v>0</v>
      </c>
    </row>
    <row r="220" spans="1:7" ht="13.5" thickBot="1">
      <c r="A220" s="243" t="s">
        <v>52</v>
      </c>
      <c r="B220" s="244">
        <v>10250</v>
      </c>
      <c r="C220" s="235" t="s">
        <v>51</v>
      </c>
      <c r="D220" s="245">
        <v>17.17</v>
      </c>
      <c r="E220" s="226"/>
      <c r="F220" s="256">
        <v>1.0459</v>
      </c>
      <c r="G220" s="254">
        <v>-0.83</v>
      </c>
    </row>
    <row r="221" spans="1:7" ht="13.5" thickBot="1">
      <c r="A221" s="243" t="s">
        <v>52</v>
      </c>
      <c r="B221" s="244">
        <v>10750</v>
      </c>
      <c r="C221" s="235" t="s">
        <v>51</v>
      </c>
      <c r="D221" s="245">
        <v>16.31</v>
      </c>
      <c r="E221" s="226"/>
      <c r="F221" s="256">
        <v>1.0969</v>
      </c>
      <c r="G221" s="254">
        <v>-1.69</v>
      </c>
    </row>
    <row r="222" spans="1:7" ht="13.5" thickBot="1">
      <c r="A222" s="243" t="s">
        <v>52</v>
      </c>
      <c r="B222" s="244">
        <v>11750</v>
      </c>
      <c r="C222" s="235" t="s">
        <v>51</v>
      </c>
      <c r="D222" s="245">
        <v>14.83</v>
      </c>
      <c r="E222" s="226"/>
      <c r="F222" s="256">
        <v>1.199</v>
      </c>
      <c r="G222" s="254">
        <v>-3.17</v>
      </c>
    </row>
    <row r="223" spans="1:7" ht="13.5" thickBot="1">
      <c r="A223" s="243" t="s">
        <v>53</v>
      </c>
      <c r="B223" s="244">
        <v>12700</v>
      </c>
      <c r="C223" s="235" t="s">
        <v>51</v>
      </c>
      <c r="D223" s="245">
        <v>13.71</v>
      </c>
      <c r="E223" s="226"/>
      <c r="F223" s="257">
        <v>1.2959</v>
      </c>
      <c r="G223" s="254">
        <v>-4.29</v>
      </c>
    </row>
    <row r="224" spans="1:7" ht="12.75">
      <c r="A224" s="238" t="s">
        <v>54</v>
      </c>
      <c r="B224" s="235">
        <v>9800</v>
      </c>
      <c r="C224" s="236"/>
      <c r="D224" s="246"/>
      <c r="E224" s="226"/>
      <c r="F224" s="233"/>
      <c r="G224" s="247">
        <v>11.29</v>
      </c>
    </row>
    <row r="225" spans="1:7" ht="12.75">
      <c r="A225" s="238" t="s">
        <v>55</v>
      </c>
      <c r="B225" s="248">
        <v>18</v>
      </c>
      <c r="C225" s="236"/>
      <c r="D225" s="246"/>
      <c r="E225" s="226"/>
      <c r="F225" s="233"/>
      <c r="G225" s="233"/>
    </row>
    <row r="226" spans="1:7" ht="12.75">
      <c r="A226" s="238" t="s">
        <v>56</v>
      </c>
      <c r="B226" s="248">
        <v>65</v>
      </c>
      <c r="C226" s="236"/>
      <c r="D226" s="246"/>
      <c r="E226" s="226"/>
      <c r="F226" s="233"/>
      <c r="G226" s="233"/>
    </row>
    <row r="227" spans="1:7" ht="13.5" thickBot="1">
      <c r="A227" s="249" t="s">
        <v>57</v>
      </c>
      <c r="B227" s="250">
        <v>10</v>
      </c>
      <c r="C227" s="251"/>
      <c r="D227" s="252"/>
      <c r="E227" s="226"/>
      <c r="F227" s="233"/>
      <c r="G227" s="233"/>
    </row>
    <row r="228" spans="1:7" ht="13.5" thickBot="1">
      <c r="A228" s="226"/>
      <c r="B228" s="226"/>
      <c r="C228" s="226"/>
      <c r="D228" s="226"/>
      <c r="E228" s="226"/>
      <c r="F228" s="226"/>
      <c r="G228" s="226"/>
    </row>
    <row r="229" spans="1:7" ht="12.75">
      <c r="A229" s="229" t="s">
        <v>46</v>
      </c>
      <c r="B229" s="230">
        <v>41725</v>
      </c>
      <c r="C229" s="231"/>
      <c r="D229" s="232"/>
      <c r="E229" s="233"/>
      <c r="F229" s="233"/>
      <c r="G229" s="233"/>
    </row>
    <row r="230" spans="1:7" ht="13.5" thickBot="1">
      <c r="A230" s="234" t="s">
        <v>0</v>
      </c>
      <c r="B230" s="235" t="s">
        <v>30</v>
      </c>
      <c r="C230" s="236"/>
      <c r="D230" s="237"/>
      <c r="E230" s="233"/>
      <c r="F230" s="233"/>
      <c r="G230" s="233"/>
    </row>
    <row r="231" spans="1:7" ht="13.5" thickBot="1">
      <c r="A231" s="238" t="s">
        <v>47</v>
      </c>
      <c r="B231" s="239">
        <v>42355</v>
      </c>
      <c r="C231" s="236"/>
      <c r="D231" s="240"/>
      <c r="E231" s="226"/>
      <c r="F231" s="241" t="s">
        <v>48</v>
      </c>
      <c r="G231" s="242" t="s">
        <v>49</v>
      </c>
    </row>
    <row r="232" spans="1:7" ht="13.5" thickBot="1">
      <c r="A232" s="243" t="s">
        <v>50</v>
      </c>
      <c r="B232" s="244">
        <v>7000</v>
      </c>
      <c r="C232" s="235" t="s">
        <v>51</v>
      </c>
      <c r="D232" s="245">
        <v>24.23</v>
      </c>
      <c r="E232" s="226"/>
      <c r="F232" s="255">
        <v>0.7</v>
      </c>
      <c r="G232" s="254">
        <v>6.23</v>
      </c>
    </row>
    <row r="233" spans="1:7" ht="13.5" thickBot="1">
      <c r="A233" s="243" t="s">
        <v>52</v>
      </c>
      <c r="B233" s="244">
        <v>8000</v>
      </c>
      <c r="C233" s="235" t="s">
        <v>51</v>
      </c>
      <c r="D233" s="245">
        <v>21.89</v>
      </c>
      <c r="E233" s="226"/>
      <c r="F233" s="256">
        <v>0.8</v>
      </c>
      <c r="G233" s="254">
        <v>3.89</v>
      </c>
    </row>
    <row r="234" spans="1:7" ht="13.5" thickBot="1">
      <c r="A234" s="243" t="s">
        <v>52</v>
      </c>
      <c r="B234" s="244">
        <v>9000</v>
      </c>
      <c r="C234" s="235" t="s">
        <v>51</v>
      </c>
      <c r="D234" s="245">
        <v>19.82</v>
      </c>
      <c r="E234" s="226"/>
      <c r="F234" s="256">
        <v>0.9</v>
      </c>
      <c r="G234" s="254">
        <v>1.82</v>
      </c>
    </row>
    <row r="235" spans="1:7" ht="13.5" thickBot="1">
      <c r="A235" s="243" t="s">
        <v>52</v>
      </c>
      <c r="B235" s="244">
        <v>9500</v>
      </c>
      <c r="C235" s="235" t="s">
        <v>51</v>
      </c>
      <c r="D235" s="245">
        <v>18.87</v>
      </c>
      <c r="E235" s="226"/>
      <c r="F235" s="256">
        <v>0.95</v>
      </c>
      <c r="G235" s="254">
        <v>0.87</v>
      </c>
    </row>
    <row r="236" spans="1:7" ht="13.5" thickBot="1">
      <c r="A236" s="243" t="s">
        <v>52</v>
      </c>
      <c r="B236" s="244">
        <v>10000</v>
      </c>
      <c r="C236" s="235" t="s">
        <v>51</v>
      </c>
      <c r="D236" s="245">
        <v>18</v>
      </c>
      <c r="E236" s="226"/>
      <c r="F236" s="256">
        <v>1</v>
      </c>
      <c r="G236" s="254">
        <v>0</v>
      </c>
    </row>
    <row r="237" spans="1:7" ht="13.5" thickBot="1">
      <c r="A237" s="243" t="s">
        <v>52</v>
      </c>
      <c r="B237" s="244">
        <v>10500</v>
      </c>
      <c r="C237" s="235" t="s">
        <v>51</v>
      </c>
      <c r="D237" s="245">
        <v>17.19</v>
      </c>
      <c r="E237" s="226"/>
      <c r="F237" s="256">
        <v>1.05</v>
      </c>
      <c r="G237" s="254">
        <v>-0.81</v>
      </c>
    </row>
    <row r="238" spans="1:7" ht="13.5" thickBot="1">
      <c r="A238" s="243" t="s">
        <v>52</v>
      </c>
      <c r="B238" s="244">
        <v>11000</v>
      </c>
      <c r="C238" s="235" t="s">
        <v>51</v>
      </c>
      <c r="D238" s="245">
        <v>16.45</v>
      </c>
      <c r="E238" s="226"/>
      <c r="F238" s="256">
        <v>1.1</v>
      </c>
      <c r="G238" s="254">
        <v>-1.55</v>
      </c>
    </row>
    <row r="239" spans="1:7" ht="13.5" thickBot="1">
      <c r="A239" s="243" t="s">
        <v>52</v>
      </c>
      <c r="B239" s="244">
        <v>12000</v>
      </c>
      <c r="C239" s="235" t="s">
        <v>51</v>
      </c>
      <c r="D239" s="245">
        <v>15.16</v>
      </c>
      <c r="E239" s="226"/>
      <c r="F239" s="256">
        <v>1.2</v>
      </c>
      <c r="G239" s="254">
        <v>-2.84</v>
      </c>
    </row>
    <row r="240" spans="1:7" ht="13.5" thickBot="1">
      <c r="A240" s="243" t="s">
        <v>53</v>
      </c>
      <c r="B240" s="244">
        <v>13000</v>
      </c>
      <c r="C240" s="235" t="s">
        <v>51</v>
      </c>
      <c r="D240" s="245">
        <v>14.13</v>
      </c>
      <c r="E240" s="226"/>
      <c r="F240" s="257">
        <v>1.3</v>
      </c>
      <c r="G240" s="254">
        <v>-3.87</v>
      </c>
    </row>
    <row r="241" spans="1:7" ht="12.75">
      <c r="A241" s="238" t="s">
        <v>54</v>
      </c>
      <c r="B241" s="235">
        <v>10000</v>
      </c>
      <c r="C241" s="236"/>
      <c r="D241" s="246"/>
      <c r="E241" s="226"/>
      <c r="F241" s="233"/>
      <c r="G241" s="247">
        <v>10.1</v>
      </c>
    </row>
    <row r="242" spans="1:7" ht="12.75">
      <c r="A242" s="238" t="s">
        <v>55</v>
      </c>
      <c r="B242" s="248">
        <v>18</v>
      </c>
      <c r="C242" s="236"/>
      <c r="D242" s="246"/>
      <c r="E242" s="226"/>
      <c r="F242" s="233"/>
      <c r="G242" s="233"/>
    </row>
    <row r="243" spans="1:7" ht="12.75">
      <c r="A243" s="238" t="s">
        <v>56</v>
      </c>
      <c r="B243" s="248">
        <v>65</v>
      </c>
      <c r="C243" s="236"/>
      <c r="D243" s="246"/>
      <c r="E243" s="226"/>
      <c r="F243" s="233"/>
      <c r="G243" s="233"/>
    </row>
    <row r="244" spans="1:7" ht="13.5" thickBot="1">
      <c r="A244" s="249" t="s">
        <v>57</v>
      </c>
      <c r="B244" s="250">
        <v>10</v>
      </c>
      <c r="C244" s="251"/>
      <c r="D244" s="252"/>
      <c r="E244" s="226"/>
      <c r="F244" s="233"/>
      <c r="G244" s="233"/>
    </row>
    <row r="245" spans="1:7" ht="13.5" thickBot="1">
      <c r="A245" s="226"/>
      <c r="B245" s="226"/>
      <c r="C245" s="226"/>
      <c r="D245" s="226"/>
      <c r="E245" s="226"/>
      <c r="F245" s="226"/>
      <c r="G245" s="226"/>
    </row>
    <row r="246" spans="1:4" ht="12.75">
      <c r="A246" s="357" t="s">
        <v>46</v>
      </c>
      <c r="B246" s="358">
        <v>41725</v>
      </c>
      <c r="C246" s="359"/>
      <c r="D246" s="360"/>
    </row>
    <row r="247" spans="1:4" ht="13.5" thickBot="1">
      <c r="A247" s="361" t="s">
        <v>0</v>
      </c>
      <c r="B247" s="362" t="s">
        <v>38</v>
      </c>
      <c r="C247" s="363"/>
      <c r="D247" s="364"/>
    </row>
    <row r="248" spans="1:7" ht="13.5" thickBot="1">
      <c r="A248" s="365" t="s">
        <v>47</v>
      </c>
      <c r="B248" s="366">
        <v>41809</v>
      </c>
      <c r="C248" s="363"/>
      <c r="D248" s="367"/>
      <c r="E248"/>
      <c r="F248" s="368" t="s">
        <v>48</v>
      </c>
      <c r="G248" s="369" t="s">
        <v>49</v>
      </c>
    </row>
    <row r="249" spans="1:7" ht="12.75">
      <c r="A249" s="370" t="s">
        <v>50</v>
      </c>
      <c r="B249" s="371">
        <v>30300</v>
      </c>
      <c r="C249" s="362" t="s">
        <v>51</v>
      </c>
      <c r="D249" s="372">
        <v>29.04</v>
      </c>
      <c r="E249"/>
      <c r="F249" s="188">
        <v>0.6998</v>
      </c>
      <c r="G249" s="373">
        <v>12.29</v>
      </c>
    </row>
    <row r="250" spans="1:7" ht="12.75">
      <c r="A250" s="370" t="s">
        <v>52</v>
      </c>
      <c r="B250" s="371">
        <v>34650</v>
      </c>
      <c r="C250" s="362" t="s">
        <v>51</v>
      </c>
      <c r="D250" s="372">
        <v>24.42</v>
      </c>
      <c r="E250"/>
      <c r="F250" s="189">
        <v>0.8002</v>
      </c>
      <c r="G250" s="372">
        <v>7.67</v>
      </c>
    </row>
    <row r="251" spans="1:7" ht="12.75">
      <c r="A251" s="370" t="s">
        <v>52</v>
      </c>
      <c r="B251" s="371">
        <v>39000</v>
      </c>
      <c r="C251" s="362" t="s">
        <v>51</v>
      </c>
      <c r="D251" s="372">
        <v>20.31</v>
      </c>
      <c r="E251"/>
      <c r="F251" s="189">
        <v>0.9007</v>
      </c>
      <c r="G251" s="372">
        <v>3.56</v>
      </c>
    </row>
    <row r="252" spans="1:7" ht="12.75">
      <c r="A252" s="370" t="s">
        <v>52</v>
      </c>
      <c r="B252" s="371">
        <v>41150</v>
      </c>
      <c r="C252" s="362" t="s">
        <v>51</v>
      </c>
      <c r="D252" s="372">
        <v>18.47</v>
      </c>
      <c r="E252"/>
      <c r="F252" s="189">
        <v>0.9503</v>
      </c>
      <c r="G252" s="372">
        <v>1.72</v>
      </c>
    </row>
    <row r="253" spans="1:7" ht="12.75">
      <c r="A253" s="370" t="s">
        <v>52</v>
      </c>
      <c r="B253" s="371">
        <v>43300</v>
      </c>
      <c r="C253" s="362" t="s">
        <v>51</v>
      </c>
      <c r="D253" s="372">
        <v>16.75</v>
      </c>
      <c r="E253"/>
      <c r="F253" s="189">
        <v>1</v>
      </c>
      <c r="G253" s="372">
        <v>0</v>
      </c>
    </row>
    <row r="254" spans="1:7" ht="12.75">
      <c r="A254" s="370" t="s">
        <v>52</v>
      </c>
      <c r="B254" s="371">
        <v>45500</v>
      </c>
      <c r="C254" s="362" t="s">
        <v>51</v>
      </c>
      <c r="D254" s="372">
        <v>15.12</v>
      </c>
      <c r="E254"/>
      <c r="F254" s="189">
        <v>1.0508</v>
      </c>
      <c r="G254" s="372">
        <v>-1.63</v>
      </c>
    </row>
    <row r="255" spans="1:7" ht="12.75">
      <c r="A255" s="370" t="s">
        <v>52</v>
      </c>
      <c r="B255" s="371">
        <v>47650</v>
      </c>
      <c r="C255" s="362" t="s">
        <v>51</v>
      </c>
      <c r="D255" s="372">
        <v>13.66</v>
      </c>
      <c r="E255"/>
      <c r="F255" s="189">
        <v>1.1005</v>
      </c>
      <c r="G255" s="372">
        <v>-3.09</v>
      </c>
    </row>
    <row r="256" spans="1:7" ht="12.75">
      <c r="A256" s="370" t="s">
        <v>52</v>
      </c>
      <c r="B256" s="371">
        <v>51950</v>
      </c>
      <c r="C256" s="362" t="s">
        <v>51</v>
      </c>
      <c r="D256" s="372">
        <v>11.1</v>
      </c>
      <c r="E256"/>
      <c r="F256" s="189">
        <v>1.1998</v>
      </c>
      <c r="G256" s="372">
        <v>-5.65</v>
      </c>
    </row>
    <row r="257" spans="1:7" ht="13.5" thickBot="1">
      <c r="A257" s="370" t="s">
        <v>53</v>
      </c>
      <c r="B257" s="371">
        <v>56300</v>
      </c>
      <c r="C257" s="362" t="s">
        <v>51</v>
      </c>
      <c r="D257" s="372">
        <v>9.02</v>
      </c>
      <c r="E257"/>
      <c r="F257" s="190">
        <v>1.3002</v>
      </c>
      <c r="G257" s="374">
        <v>-7.73</v>
      </c>
    </row>
    <row r="258" spans="1:7" ht="12.75">
      <c r="A258" s="365" t="s">
        <v>54</v>
      </c>
      <c r="B258" s="362">
        <v>43300</v>
      </c>
      <c r="C258" s="363"/>
      <c r="D258" s="375"/>
      <c r="E258"/>
      <c r="G258" s="17">
        <v>20.02</v>
      </c>
    </row>
    <row r="259" spans="1:7" ht="12.75">
      <c r="A259" s="365" t="s">
        <v>55</v>
      </c>
      <c r="B259" s="376">
        <v>16.75</v>
      </c>
      <c r="C259" s="363"/>
      <c r="D259" s="375"/>
      <c r="E259"/>
      <c r="G259"/>
    </row>
    <row r="260" spans="1:7" ht="12.75">
      <c r="A260" s="365" t="s">
        <v>56</v>
      </c>
      <c r="B260" s="376">
        <v>65</v>
      </c>
      <c r="C260" s="363"/>
      <c r="D260" s="375"/>
      <c r="E260"/>
      <c r="G260"/>
    </row>
    <row r="261" spans="1:5" ht="13.5" thickBot="1">
      <c r="A261" s="377" t="s">
        <v>57</v>
      </c>
      <c r="B261" s="378">
        <v>10</v>
      </c>
      <c r="C261" s="379"/>
      <c r="D261" s="380"/>
      <c r="E261"/>
    </row>
    <row r="262" spans="1:4" ht="13.5" thickBot="1">
      <c r="A262" s="11"/>
      <c r="B262" s="12"/>
      <c r="C262" s="11"/>
      <c r="D262" s="13"/>
    </row>
    <row r="263" spans="1:4" ht="12.75">
      <c r="A263" s="357" t="s">
        <v>46</v>
      </c>
      <c r="B263" s="358">
        <v>41725</v>
      </c>
      <c r="C263" s="359"/>
      <c r="D263" s="360"/>
    </row>
    <row r="264" spans="1:4" ht="13.5" thickBot="1">
      <c r="A264" s="361" t="s">
        <v>0</v>
      </c>
      <c r="B264" s="362" t="s">
        <v>38</v>
      </c>
      <c r="C264" s="363"/>
      <c r="D264" s="364"/>
    </row>
    <row r="265" spans="1:7" ht="13.5" thickBot="1">
      <c r="A265" s="365" t="s">
        <v>47</v>
      </c>
      <c r="B265" s="366">
        <v>41900</v>
      </c>
      <c r="C265" s="363"/>
      <c r="D265" s="367"/>
      <c r="E265"/>
      <c r="F265" s="368" t="s">
        <v>48</v>
      </c>
      <c r="G265" s="369" t="s">
        <v>49</v>
      </c>
    </row>
    <row r="266" spans="1:7" ht="12.75">
      <c r="A266" s="370" t="s">
        <v>50</v>
      </c>
      <c r="B266" s="371">
        <v>30400</v>
      </c>
      <c r="C266" s="362" t="s">
        <v>51</v>
      </c>
      <c r="D266" s="372">
        <v>28.76</v>
      </c>
      <c r="E266"/>
      <c r="F266" s="188">
        <v>0.7005</v>
      </c>
      <c r="G266" s="373">
        <v>9.76</v>
      </c>
    </row>
    <row r="267" spans="1:7" ht="12.75">
      <c r="A267" s="370" t="s">
        <v>52</v>
      </c>
      <c r="B267" s="371">
        <v>34750</v>
      </c>
      <c r="C267" s="362" t="s">
        <v>51</v>
      </c>
      <c r="D267" s="372">
        <v>25.1</v>
      </c>
      <c r="E267"/>
      <c r="F267" s="189">
        <v>0.8007</v>
      </c>
      <c r="G267" s="372">
        <v>6.1</v>
      </c>
    </row>
    <row r="268" spans="1:7" ht="12.75">
      <c r="A268" s="370" t="s">
        <v>52</v>
      </c>
      <c r="B268" s="371">
        <v>39050</v>
      </c>
      <c r="C268" s="362" t="s">
        <v>51</v>
      </c>
      <c r="D268" s="372">
        <v>21.87</v>
      </c>
      <c r="E268"/>
      <c r="F268" s="189">
        <v>0.8998</v>
      </c>
      <c r="G268" s="372">
        <v>2.87</v>
      </c>
    </row>
    <row r="269" spans="1:7" ht="12.75">
      <c r="A269" s="370" t="s">
        <v>52</v>
      </c>
      <c r="B269" s="371">
        <v>41250</v>
      </c>
      <c r="C269" s="362" t="s">
        <v>51</v>
      </c>
      <c r="D269" s="372">
        <v>20.37</v>
      </c>
      <c r="E269"/>
      <c r="F269" s="189">
        <v>0.9505</v>
      </c>
      <c r="G269" s="372">
        <v>1.37</v>
      </c>
    </row>
    <row r="270" spans="1:7" ht="12.75">
      <c r="A270" s="370" t="s">
        <v>52</v>
      </c>
      <c r="B270" s="371">
        <v>43400</v>
      </c>
      <c r="C270" s="362" t="s">
        <v>51</v>
      </c>
      <c r="D270" s="372">
        <v>19</v>
      </c>
      <c r="E270"/>
      <c r="F270" s="189">
        <v>1</v>
      </c>
      <c r="G270" s="372">
        <v>0</v>
      </c>
    </row>
    <row r="271" spans="1:7" ht="12.75">
      <c r="A271" s="370" t="s">
        <v>52</v>
      </c>
      <c r="B271" s="371">
        <v>45600</v>
      </c>
      <c r="C271" s="362" t="s">
        <v>51</v>
      </c>
      <c r="D271" s="372">
        <v>17.7</v>
      </c>
      <c r="E271"/>
      <c r="F271" s="189">
        <v>1.0507</v>
      </c>
      <c r="G271" s="372">
        <v>-1.3</v>
      </c>
    </row>
    <row r="272" spans="1:7" ht="12.75">
      <c r="A272" s="370" t="s">
        <v>52</v>
      </c>
      <c r="B272" s="371">
        <v>47750</v>
      </c>
      <c r="C272" s="362" t="s">
        <v>51</v>
      </c>
      <c r="D272" s="372">
        <v>16.53</v>
      </c>
      <c r="E272"/>
      <c r="F272" s="189">
        <v>1.1002</v>
      </c>
      <c r="G272" s="372">
        <v>-2.47</v>
      </c>
    </row>
    <row r="273" spans="1:7" ht="12.75">
      <c r="A273" s="370" t="s">
        <v>52</v>
      </c>
      <c r="B273" s="371">
        <v>52100</v>
      </c>
      <c r="C273" s="362" t="s">
        <v>51</v>
      </c>
      <c r="D273" s="372">
        <v>14.46</v>
      </c>
      <c r="E273"/>
      <c r="F273" s="189">
        <v>1.2005</v>
      </c>
      <c r="G273" s="372">
        <v>-4.54</v>
      </c>
    </row>
    <row r="274" spans="1:7" ht="13.5" thickBot="1">
      <c r="A274" s="370" t="s">
        <v>53</v>
      </c>
      <c r="B274" s="371">
        <v>56450</v>
      </c>
      <c r="C274" s="362" t="s">
        <v>51</v>
      </c>
      <c r="D274" s="372">
        <v>12.8</v>
      </c>
      <c r="E274"/>
      <c r="F274" s="190">
        <v>1.3007</v>
      </c>
      <c r="G274" s="374">
        <v>-6.2</v>
      </c>
    </row>
    <row r="275" spans="1:7" ht="12.75">
      <c r="A275" s="365" t="s">
        <v>54</v>
      </c>
      <c r="B275" s="362">
        <v>43400</v>
      </c>
      <c r="C275" s="363"/>
      <c r="D275" s="375"/>
      <c r="E275"/>
      <c r="G275" s="17">
        <v>15.96</v>
      </c>
    </row>
    <row r="276" spans="1:5" ht="12.75">
      <c r="A276" s="365" t="s">
        <v>55</v>
      </c>
      <c r="B276" s="376">
        <v>19</v>
      </c>
      <c r="C276" s="363"/>
      <c r="D276" s="375"/>
      <c r="E276"/>
    </row>
    <row r="277" spans="1:5" ht="12.75">
      <c r="A277" s="365" t="s">
        <v>56</v>
      </c>
      <c r="B277" s="376">
        <v>65</v>
      </c>
      <c r="C277" s="363"/>
      <c r="D277" s="375"/>
      <c r="E277"/>
    </row>
    <row r="278" spans="1:5" ht="13.5" thickBot="1">
      <c r="A278" s="377" t="s">
        <v>57</v>
      </c>
      <c r="B278" s="378">
        <v>10</v>
      </c>
      <c r="C278" s="379"/>
      <c r="D278" s="380"/>
      <c r="E278"/>
    </row>
    <row r="279" spans="1:7" ht="13.5" thickBot="1">
      <c r="A279" s="149"/>
      <c r="B279" s="149"/>
      <c r="C279" s="149"/>
      <c r="D279" s="149"/>
      <c r="E279" s="149"/>
      <c r="F279" s="149"/>
      <c r="G279" s="149"/>
    </row>
    <row r="280" spans="1:7" ht="12.75">
      <c r="A280" s="261" t="s">
        <v>46</v>
      </c>
      <c r="B280" s="262">
        <v>41725</v>
      </c>
      <c r="C280" s="263"/>
      <c r="D280" s="264"/>
      <c r="E280" s="265"/>
      <c r="F280" s="265"/>
      <c r="G280" s="265"/>
    </row>
    <row r="281" spans="1:7" ht="13.5" thickBot="1">
      <c r="A281" s="266" t="s">
        <v>0</v>
      </c>
      <c r="B281" s="267" t="s">
        <v>37</v>
      </c>
      <c r="C281" s="268"/>
      <c r="D281" s="269"/>
      <c r="E281" s="265"/>
      <c r="F281" s="265"/>
      <c r="G281" s="265"/>
    </row>
    <row r="282" spans="1:7" ht="13.5" thickBot="1">
      <c r="A282" s="270" t="s">
        <v>47</v>
      </c>
      <c r="B282" s="271">
        <v>41809</v>
      </c>
      <c r="C282" s="268"/>
      <c r="D282" s="272"/>
      <c r="E282" s="258"/>
      <c r="F282" s="273" t="s">
        <v>48</v>
      </c>
      <c r="G282" s="274" t="s">
        <v>49</v>
      </c>
    </row>
    <row r="283" spans="1:7" ht="12.75">
      <c r="A283" s="275" t="s">
        <v>50</v>
      </c>
      <c r="B283" s="276">
        <v>41100</v>
      </c>
      <c r="C283" s="267" t="s">
        <v>51</v>
      </c>
      <c r="D283" s="277">
        <v>26.95</v>
      </c>
      <c r="E283" s="258"/>
      <c r="F283" s="288">
        <v>0.7002</v>
      </c>
      <c r="G283" s="286">
        <v>12.7</v>
      </c>
    </row>
    <row r="284" spans="1:7" ht="12.75">
      <c r="A284" s="275" t="s">
        <v>52</v>
      </c>
      <c r="B284" s="276">
        <v>46950</v>
      </c>
      <c r="C284" s="267" t="s">
        <v>51</v>
      </c>
      <c r="D284" s="277">
        <v>22.28</v>
      </c>
      <c r="E284" s="258"/>
      <c r="F284" s="289">
        <v>0.7998</v>
      </c>
      <c r="G284" s="277">
        <v>8.03</v>
      </c>
    </row>
    <row r="285" spans="1:7" ht="12.75">
      <c r="A285" s="275" t="s">
        <v>52</v>
      </c>
      <c r="B285" s="276">
        <v>52850</v>
      </c>
      <c r="C285" s="267" t="s">
        <v>51</v>
      </c>
      <c r="D285" s="277">
        <v>18.01</v>
      </c>
      <c r="E285" s="258"/>
      <c r="F285" s="289">
        <v>0.9003</v>
      </c>
      <c r="G285" s="277">
        <v>3.76</v>
      </c>
    </row>
    <row r="286" spans="1:7" ht="12.75">
      <c r="A286" s="275" t="s">
        <v>52</v>
      </c>
      <c r="B286" s="276">
        <v>55750</v>
      </c>
      <c r="C286" s="267" t="s">
        <v>51</v>
      </c>
      <c r="D286" s="277">
        <v>16.06</v>
      </c>
      <c r="E286" s="258"/>
      <c r="F286" s="289">
        <v>0.9497</v>
      </c>
      <c r="G286" s="277">
        <v>1.81</v>
      </c>
    </row>
    <row r="287" spans="1:7" ht="12.75">
      <c r="A287" s="275" t="s">
        <v>52</v>
      </c>
      <c r="B287" s="276">
        <v>58700</v>
      </c>
      <c r="C287" s="267" t="s">
        <v>51</v>
      </c>
      <c r="D287" s="277">
        <v>14.25</v>
      </c>
      <c r="E287" s="258"/>
      <c r="F287" s="289">
        <v>1</v>
      </c>
      <c r="G287" s="277">
        <v>0</v>
      </c>
    </row>
    <row r="288" spans="1:7" ht="12.75">
      <c r="A288" s="275" t="s">
        <v>52</v>
      </c>
      <c r="B288" s="276">
        <v>61650</v>
      </c>
      <c r="C288" s="267" t="s">
        <v>51</v>
      </c>
      <c r="D288" s="277">
        <v>12.64</v>
      </c>
      <c r="E288" s="258"/>
      <c r="F288" s="289">
        <v>1.0503</v>
      </c>
      <c r="G288" s="277">
        <v>-1.61</v>
      </c>
    </row>
    <row r="289" spans="1:7" ht="12.75">
      <c r="A289" s="275" t="s">
        <v>52</v>
      </c>
      <c r="B289" s="276">
        <v>64550</v>
      </c>
      <c r="C289" s="267" t="s">
        <v>51</v>
      </c>
      <c r="D289" s="277">
        <v>11.41</v>
      </c>
      <c r="E289" s="258"/>
      <c r="F289" s="289">
        <v>1.0997</v>
      </c>
      <c r="G289" s="277">
        <v>-2.84</v>
      </c>
    </row>
    <row r="290" spans="1:7" ht="12.75">
      <c r="A290" s="275" t="s">
        <v>52</v>
      </c>
      <c r="B290" s="276">
        <v>70450</v>
      </c>
      <c r="C290" s="267" t="s">
        <v>51</v>
      </c>
      <c r="D290" s="277">
        <v>10.14</v>
      </c>
      <c r="E290" s="258"/>
      <c r="F290" s="289">
        <v>1.2002</v>
      </c>
      <c r="G290" s="277">
        <v>-4.11</v>
      </c>
    </row>
    <row r="291" spans="1:7" ht="13.5" thickBot="1">
      <c r="A291" s="275" t="s">
        <v>53</v>
      </c>
      <c r="B291" s="276">
        <v>76300</v>
      </c>
      <c r="C291" s="267" t="s">
        <v>51</v>
      </c>
      <c r="D291" s="277">
        <v>9.55</v>
      </c>
      <c r="E291" s="258"/>
      <c r="F291" s="290">
        <v>1.2998</v>
      </c>
      <c r="G291" s="287">
        <v>-4.7</v>
      </c>
    </row>
    <row r="292" spans="1:7" ht="12.75">
      <c r="A292" s="270" t="s">
        <v>54</v>
      </c>
      <c r="B292" s="267">
        <v>58700</v>
      </c>
      <c r="C292" s="268"/>
      <c r="D292" s="278"/>
      <c r="E292" s="258"/>
      <c r="F292" s="265"/>
      <c r="G292" s="279">
        <v>17.4</v>
      </c>
    </row>
    <row r="293" spans="1:7" ht="12.75">
      <c r="A293" s="270" t="s">
        <v>55</v>
      </c>
      <c r="B293" s="280">
        <v>14.25</v>
      </c>
      <c r="C293" s="268"/>
      <c r="D293" s="278"/>
      <c r="E293" s="258"/>
      <c r="F293" s="265"/>
      <c r="G293" s="258"/>
    </row>
    <row r="294" spans="1:7" ht="12.75">
      <c r="A294" s="270" t="s">
        <v>56</v>
      </c>
      <c r="B294" s="280">
        <v>65</v>
      </c>
      <c r="C294" s="268"/>
      <c r="D294" s="278"/>
      <c r="E294" s="258"/>
      <c r="F294" s="265"/>
      <c r="G294" s="258"/>
    </row>
    <row r="295" spans="1:7" ht="13.5" thickBot="1">
      <c r="A295" s="281" t="s">
        <v>57</v>
      </c>
      <c r="B295" s="282">
        <v>10</v>
      </c>
      <c r="C295" s="283"/>
      <c r="D295" s="284"/>
      <c r="E295" s="258"/>
      <c r="F295" s="265"/>
      <c r="G295" s="265"/>
    </row>
    <row r="296" spans="1:7" ht="13.5" thickBot="1">
      <c r="A296" s="259"/>
      <c r="B296" s="285"/>
      <c r="C296" s="259"/>
      <c r="D296" s="260"/>
      <c r="E296" s="265"/>
      <c r="F296" s="265"/>
      <c r="G296" s="265"/>
    </row>
    <row r="297" spans="1:7" ht="12.75">
      <c r="A297" s="261" t="s">
        <v>46</v>
      </c>
      <c r="B297" s="262">
        <v>41725</v>
      </c>
      <c r="C297" s="263"/>
      <c r="D297" s="264"/>
      <c r="E297" s="265"/>
      <c r="F297" s="265"/>
      <c r="G297" s="265"/>
    </row>
    <row r="298" spans="1:7" ht="13.5" thickBot="1">
      <c r="A298" s="266" t="s">
        <v>0</v>
      </c>
      <c r="B298" s="267" t="s">
        <v>37</v>
      </c>
      <c r="C298" s="268"/>
      <c r="D298" s="269"/>
      <c r="E298" s="265"/>
      <c r="F298" s="265"/>
      <c r="G298" s="265"/>
    </row>
    <row r="299" spans="1:7" ht="13.5" thickBot="1">
      <c r="A299" s="270" t="s">
        <v>47</v>
      </c>
      <c r="B299" s="271">
        <v>41900</v>
      </c>
      <c r="C299" s="268"/>
      <c r="D299" s="272"/>
      <c r="E299" s="258"/>
      <c r="F299" s="273" t="s">
        <v>48</v>
      </c>
      <c r="G299" s="274" t="s">
        <v>49</v>
      </c>
    </row>
    <row r="300" spans="1:7" ht="12.75">
      <c r="A300" s="275" t="s">
        <v>50</v>
      </c>
      <c r="B300" s="276">
        <v>41250</v>
      </c>
      <c r="C300" s="267" t="s">
        <v>51</v>
      </c>
      <c r="D300" s="277">
        <v>29.2</v>
      </c>
      <c r="E300" s="258"/>
      <c r="F300" s="288">
        <v>0.6997</v>
      </c>
      <c r="G300" s="286">
        <v>12.7</v>
      </c>
    </row>
    <row r="301" spans="1:7" ht="12.75">
      <c r="A301" s="275" t="s">
        <v>52</v>
      </c>
      <c r="B301" s="276">
        <v>47150</v>
      </c>
      <c r="C301" s="267" t="s">
        <v>51</v>
      </c>
      <c r="D301" s="277">
        <v>24.53</v>
      </c>
      <c r="E301" s="258"/>
      <c r="F301" s="289">
        <v>0.7998</v>
      </c>
      <c r="G301" s="277">
        <v>8.03</v>
      </c>
    </row>
    <row r="302" spans="1:7" ht="12.75">
      <c r="A302" s="275" t="s">
        <v>52</v>
      </c>
      <c r="B302" s="276">
        <v>53050</v>
      </c>
      <c r="C302" s="267" t="s">
        <v>51</v>
      </c>
      <c r="D302" s="277">
        <v>20.26</v>
      </c>
      <c r="E302" s="258"/>
      <c r="F302" s="289">
        <v>0.8999</v>
      </c>
      <c r="G302" s="277">
        <v>3.76</v>
      </c>
    </row>
    <row r="303" spans="1:7" ht="12.75">
      <c r="A303" s="275" t="s">
        <v>52</v>
      </c>
      <c r="B303" s="276">
        <v>56000</v>
      </c>
      <c r="C303" s="267" t="s">
        <v>51</v>
      </c>
      <c r="D303" s="277">
        <v>18.31</v>
      </c>
      <c r="E303" s="258"/>
      <c r="F303" s="289">
        <v>0.95</v>
      </c>
      <c r="G303" s="277">
        <v>1.81</v>
      </c>
    </row>
    <row r="304" spans="1:7" ht="12.75">
      <c r="A304" s="275" t="s">
        <v>52</v>
      </c>
      <c r="B304" s="276">
        <v>58950</v>
      </c>
      <c r="C304" s="267" t="s">
        <v>51</v>
      </c>
      <c r="D304" s="277">
        <v>16.5</v>
      </c>
      <c r="E304" s="258"/>
      <c r="F304" s="289">
        <v>1</v>
      </c>
      <c r="G304" s="277">
        <v>0</v>
      </c>
    </row>
    <row r="305" spans="1:7" ht="12.75">
      <c r="A305" s="275" t="s">
        <v>52</v>
      </c>
      <c r="B305" s="276">
        <v>61900</v>
      </c>
      <c r="C305" s="267" t="s">
        <v>51</v>
      </c>
      <c r="D305" s="277">
        <v>14.89</v>
      </c>
      <c r="E305" s="258"/>
      <c r="F305" s="289">
        <v>1.05</v>
      </c>
      <c r="G305" s="277">
        <v>-1.61</v>
      </c>
    </row>
    <row r="306" spans="1:7" ht="12.75">
      <c r="A306" s="275" t="s">
        <v>52</v>
      </c>
      <c r="B306" s="276">
        <v>64850</v>
      </c>
      <c r="C306" s="267" t="s">
        <v>51</v>
      </c>
      <c r="D306" s="277">
        <v>13.66</v>
      </c>
      <c r="E306" s="258"/>
      <c r="F306" s="289">
        <v>1.1001</v>
      </c>
      <c r="G306" s="277">
        <v>-2.84</v>
      </c>
    </row>
    <row r="307" spans="1:7" ht="12.75">
      <c r="A307" s="275" t="s">
        <v>52</v>
      </c>
      <c r="B307" s="276">
        <v>70750</v>
      </c>
      <c r="C307" s="267" t="s">
        <v>51</v>
      </c>
      <c r="D307" s="277">
        <v>12.39</v>
      </c>
      <c r="E307" s="258"/>
      <c r="F307" s="289">
        <v>1.2002</v>
      </c>
      <c r="G307" s="277">
        <v>-4.11</v>
      </c>
    </row>
    <row r="308" spans="1:7" ht="13.5" thickBot="1">
      <c r="A308" s="275" t="s">
        <v>53</v>
      </c>
      <c r="B308" s="276">
        <v>76650</v>
      </c>
      <c r="C308" s="267" t="s">
        <v>51</v>
      </c>
      <c r="D308" s="277">
        <v>11.8</v>
      </c>
      <c r="E308" s="258"/>
      <c r="F308" s="290">
        <v>1.3003</v>
      </c>
      <c r="G308" s="287">
        <v>-4.7</v>
      </c>
    </row>
    <row r="309" spans="1:7" ht="12.75">
      <c r="A309" s="270" t="s">
        <v>54</v>
      </c>
      <c r="B309" s="267">
        <v>58950</v>
      </c>
      <c r="C309" s="268"/>
      <c r="D309" s="278"/>
      <c r="E309" s="258"/>
      <c r="F309" s="265"/>
      <c r="G309" s="279">
        <v>17.4</v>
      </c>
    </row>
    <row r="310" spans="1:7" ht="12.75">
      <c r="A310" s="270" t="s">
        <v>55</v>
      </c>
      <c r="B310" s="280">
        <v>16.5</v>
      </c>
      <c r="C310" s="268"/>
      <c r="D310" s="278"/>
      <c r="E310" s="258"/>
      <c r="F310" s="265"/>
      <c r="G310" s="265"/>
    </row>
    <row r="311" spans="1:7" ht="12.75">
      <c r="A311" s="270" t="s">
        <v>56</v>
      </c>
      <c r="B311" s="280">
        <v>65</v>
      </c>
      <c r="C311" s="268"/>
      <c r="D311" s="278"/>
      <c r="E311" s="258"/>
      <c r="F311" s="265"/>
      <c r="G311" s="265"/>
    </row>
    <row r="312" spans="1:7" ht="13.5" thickBot="1">
      <c r="A312" s="281" t="s">
        <v>57</v>
      </c>
      <c r="B312" s="282">
        <v>10</v>
      </c>
      <c r="C312" s="283"/>
      <c r="D312" s="284"/>
      <c r="E312" s="258"/>
      <c r="F312" s="265"/>
      <c r="G312" s="265"/>
    </row>
    <row r="313" spans="1:7" ht="13.5" thickBot="1">
      <c r="A313" s="150"/>
      <c r="B313" s="153"/>
      <c r="C313" s="150"/>
      <c r="D313" s="151"/>
      <c r="E313" s="152"/>
      <c r="F313" s="152"/>
      <c r="G313" s="152"/>
    </row>
    <row r="314" spans="1:7" ht="12.75">
      <c r="A314" s="293" t="s">
        <v>46</v>
      </c>
      <c r="B314" s="294">
        <v>41725</v>
      </c>
      <c r="C314" s="295"/>
      <c r="D314" s="296"/>
      <c r="E314" s="297"/>
      <c r="F314" s="297"/>
      <c r="G314" s="297"/>
    </row>
    <row r="315" spans="1:7" ht="13.5" thickBot="1">
      <c r="A315" s="298" t="s">
        <v>0</v>
      </c>
      <c r="B315" s="299" t="s">
        <v>39</v>
      </c>
      <c r="C315" s="300"/>
      <c r="D315" s="301"/>
      <c r="E315" s="297"/>
      <c r="F315" s="297"/>
      <c r="G315" s="297"/>
    </row>
    <row r="316" spans="1:7" ht="13.5" thickBot="1">
      <c r="A316" s="302" t="s">
        <v>47</v>
      </c>
      <c r="B316" s="303">
        <v>41809</v>
      </c>
      <c r="C316" s="300"/>
      <c r="D316" s="304"/>
      <c r="E316" s="297"/>
      <c r="F316" s="305" t="s">
        <v>48</v>
      </c>
      <c r="G316" s="306" t="s">
        <v>49</v>
      </c>
    </row>
    <row r="317" spans="1:7" ht="13.5" thickBot="1">
      <c r="A317" s="307" t="s">
        <v>50</v>
      </c>
      <c r="B317" s="308">
        <v>33600</v>
      </c>
      <c r="C317" s="299" t="s">
        <v>51</v>
      </c>
      <c r="D317" s="309">
        <v>42.31</v>
      </c>
      <c r="E317" s="310"/>
      <c r="F317" s="312">
        <v>0.6993</v>
      </c>
      <c r="G317" s="322">
        <v>12.31</v>
      </c>
    </row>
    <row r="318" spans="1:7" ht="13.5" thickBot="1">
      <c r="A318" s="307" t="s">
        <v>52</v>
      </c>
      <c r="B318" s="308">
        <v>38400</v>
      </c>
      <c r="C318" s="299" t="s">
        <v>51</v>
      </c>
      <c r="D318" s="309">
        <v>37.71</v>
      </c>
      <c r="E318" s="311"/>
      <c r="F318" s="312">
        <v>0.7992</v>
      </c>
      <c r="G318" s="322">
        <v>7.71</v>
      </c>
    </row>
    <row r="319" spans="1:7" ht="13.5" thickBot="1">
      <c r="A319" s="307" t="s">
        <v>52</v>
      </c>
      <c r="B319" s="308">
        <v>43200</v>
      </c>
      <c r="C319" s="299" t="s">
        <v>51</v>
      </c>
      <c r="D319" s="309">
        <v>33.62</v>
      </c>
      <c r="E319" s="311"/>
      <c r="F319" s="312">
        <v>0.8991</v>
      </c>
      <c r="G319" s="322">
        <v>3.62</v>
      </c>
    </row>
    <row r="320" spans="1:7" ht="13.5" thickBot="1">
      <c r="A320" s="307" t="s">
        <v>52</v>
      </c>
      <c r="B320" s="308">
        <v>45650</v>
      </c>
      <c r="C320" s="299" t="s">
        <v>51</v>
      </c>
      <c r="D320" s="309">
        <v>31.73</v>
      </c>
      <c r="E320" s="311"/>
      <c r="F320" s="312">
        <v>0.9501</v>
      </c>
      <c r="G320" s="322">
        <v>1.73</v>
      </c>
    </row>
    <row r="321" spans="1:7" ht="13.5" thickBot="1">
      <c r="A321" s="307" t="s">
        <v>52</v>
      </c>
      <c r="B321" s="308">
        <v>48050</v>
      </c>
      <c r="C321" s="299" t="s">
        <v>51</v>
      </c>
      <c r="D321" s="309">
        <v>30</v>
      </c>
      <c r="E321" s="311"/>
      <c r="F321" s="312">
        <v>1</v>
      </c>
      <c r="G321" s="322">
        <v>0</v>
      </c>
    </row>
    <row r="322" spans="1:7" ht="13.5" thickBot="1">
      <c r="A322" s="307" t="s">
        <v>52</v>
      </c>
      <c r="B322" s="308">
        <v>50450</v>
      </c>
      <c r="C322" s="299" t="s">
        <v>51</v>
      </c>
      <c r="D322" s="309">
        <v>28.4</v>
      </c>
      <c r="E322" s="311"/>
      <c r="F322" s="312">
        <v>1.0499</v>
      </c>
      <c r="G322" s="322">
        <v>-1.6</v>
      </c>
    </row>
    <row r="323" spans="1:7" ht="13.5" thickBot="1">
      <c r="A323" s="307" t="s">
        <v>52</v>
      </c>
      <c r="B323" s="308">
        <v>52850</v>
      </c>
      <c r="C323" s="299" t="s">
        <v>51</v>
      </c>
      <c r="D323" s="309">
        <v>26.92</v>
      </c>
      <c r="E323" s="311"/>
      <c r="F323" s="312">
        <v>1.0999</v>
      </c>
      <c r="G323" s="322">
        <v>-3.08</v>
      </c>
    </row>
    <row r="324" spans="1:7" ht="13.5" thickBot="1">
      <c r="A324" s="307" t="s">
        <v>52</v>
      </c>
      <c r="B324" s="308">
        <v>57650</v>
      </c>
      <c r="C324" s="299" t="s">
        <v>51</v>
      </c>
      <c r="D324" s="309">
        <v>24.35</v>
      </c>
      <c r="E324" s="311"/>
      <c r="F324" s="312">
        <v>1.1998</v>
      </c>
      <c r="G324" s="322">
        <v>-5.65</v>
      </c>
    </row>
    <row r="325" spans="1:7" ht="13.5" thickBot="1">
      <c r="A325" s="307" t="s">
        <v>53</v>
      </c>
      <c r="B325" s="308">
        <v>62450</v>
      </c>
      <c r="C325" s="299" t="s">
        <v>51</v>
      </c>
      <c r="D325" s="309">
        <v>22.28</v>
      </c>
      <c r="E325" s="313"/>
      <c r="F325" s="312">
        <v>1.2997</v>
      </c>
      <c r="G325" s="323">
        <v>-7.72</v>
      </c>
    </row>
    <row r="326" spans="1:7" ht="12.75">
      <c r="A326" s="302" t="s">
        <v>54</v>
      </c>
      <c r="B326" s="299">
        <v>48050</v>
      </c>
      <c r="C326" s="300"/>
      <c r="D326" s="314"/>
      <c r="E326" s="297"/>
      <c r="F326" s="297"/>
      <c r="G326" s="315">
        <v>20.03</v>
      </c>
    </row>
    <row r="327" spans="1:7" ht="12.75">
      <c r="A327" s="302" t="s">
        <v>55</v>
      </c>
      <c r="B327" s="316">
        <v>30</v>
      </c>
      <c r="C327" s="300"/>
      <c r="D327" s="314"/>
      <c r="E327" s="297"/>
      <c r="F327" s="297"/>
      <c r="G327" s="297"/>
    </row>
    <row r="328" spans="1:7" ht="12.75">
      <c r="A328" s="302" t="s">
        <v>56</v>
      </c>
      <c r="B328" s="316">
        <v>65</v>
      </c>
      <c r="C328" s="300"/>
      <c r="D328" s="314"/>
      <c r="E328" s="297"/>
      <c r="F328" s="297"/>
      <c r="G328" s="297"/>
    </row>
    <row r="329" spans="1:7" ht="13.5" thickBot="1">
      <c r="A329" s="317" t="s">
        <v>57</v>
      </c>
      <c r="B329" s="318">
        <v>10</v>
      </c>
      <c r="C329" s="319"/>
      <c r="D329" s="320"/>
      <c r="E329" s="297"/>
      <c r="F329" s="297"/>
      <c r="G329" s="297"/>
    </row>
    <row r="330" spans="1:7" ht="13.5" thickBot="1">
      <c r="A330" s="291"/>
      <c r="B330" s="321"/>
      <c r="C330" s="291"/>
      <c r="D330" s="292"/>
      <c r="E330" s="297"/>
      <c r="F330" s="297"/>
      <c r="G330" s="297"/>
    </row>
    <row r="331" spans="1:7" ht="12.75">
      <c r="A331" s="293" t="s">
        <v>46</v>
      </c>
      <c r="B331" s="294">
        <v>41725</v>
      </c>
      <c r="C331" s="295"/>
      <c r="D331" s="296"/>
      <c r="E331" s="297"/>
      <c r="F331" s="297"/>
      <c r="G331" s="297"/>
    </row>
    <row r="332" spans="1:7" ht="13.5" thickBot="1">
      <c r="A332" s="298" t="s">
        <v>0</v>
      </c>
      <c r="B332" s="299" t="s">
        <v>39</v>
      </c>
      <c r="C332" s="300"/>
      <c r="D332" s="301"/>
      <c r="E332" s="297"/>
      <c r="F332" s="297"/>
      <c r="G332" s="297"/>
    </row>
    <row r="333" spans="1:7" ht="13.5" thickBot="1">
      <c r="A333" s="302" t="s">
        <v>47</v>
      </c>
      <c r="B333" s="303">
        <v>41900</v>
      </c>
      <c r="C333" s="300"/>
      <c r="D333" s="304"/>
      <c r="E333" s="297"/>
      <c r="F333" s="305" t="s">
        <v>48</v>
      </c>
      <c r="G333" s="306" t="s">
        <v>49</v>
      </c>
    </row>
    <row r="334" spans="1:7" ht="13.5" thickBot="1">
      <c r="A334" s="307" t="s">
        <v>50</v>
      </c>
      <c r="B334" s="308">
        <v>33750</v>
      </c>
      <c r="C334" s="299" t="s">
        <v>51</v>
      </c>
      <c r="D334" s="309">
        <v>29.8</v>
      </c>
      <c r="E334" s="310"/>
      <c r="F334" s="312">
        <v>0.6995</v>
      </c>
      <c r="G334" s="322">
        <v>9.8</v>
      </c>
    </row>
    <row r="335" spans="1:7" ht="13.5" thickBot="1">
      <c r="A335" s="307" t="s">
        <v>52</v>
      </c>
      <c r="B335" s="308">
        <v>38600</v>
      </c>
      <c r="C335" s="299" t="s">
        <v>51</v>
      </c>
      <c r="D335" s="309">
        <v>26.12</v>
      </c>
      <c r="E335" s="311"/>
      <c r="F335" s="312">
        <v>0.8</v>
      </c>
      <c r="G335" s="322">
        <v>6.12</v>
      </c>
    </row>
    <row r="336" spans="1:7" ht="13.5" thickBot="1">
      <c r="A336" s="307" t="s">
        <v>52</v>
      </c>
      <c r="B336" s="308">
        <v>43400</v>
      </c>
      <c r="C336" s="299" t="s">
        <v>51</v>
      </c>
      <c r="D336" s="309">
        <v>22.88</v>
      </c>
      <c r="E336" s="311"/>
      <c r="F336" s="312">
        <v>0.8995</v>
      </c>
      <c r="G336" s="322">
        <v>2.88</v>
      </c>
    </row>
    <row r="337" spans="1:7" ht="13.5" thickBot="1">
      <c r="A337" s="307" t="s">
        <v>52</v>
      </c>
      <c r="B337" s="308">
        <v>45850</v>
      </c>
      <c r="C337" s="299" t="s">
        <v>51</v>
      </c>
      <c r="D337" s="309">
        <v>21.37</v>
      </c>
      <c r="E337" s="311"/>
      <c r="F337" s="312">
        <v>0.9503</v>
      </c>
      <c r="G337" s="322">
        <v>1.37</v>
      </c>
    </row>
    <row r="338" spans="1:7" ht="13.5" thickBot="1">
      <c r="A338" s="307" t="s">
        <v>52</v>
      </c>
      <c r="B338" s="308">
        <v>48250</v>
      </c>
      <c r="C338" s="299" t="s">
        <v>51</v>
      </c>
      <c r="D338" s="309">
        <v>20</v>
      </c>
      <c r="E338" s="311"/>
      <c r="F338" s="312">
        <v>1</v>
      </c>
      <c r="G338" s="322">
        <v>0</v>
      </c>
    </row>
    <row r="339" spans="1:7" ht="13.5" thickBot="1">
      <c r="A339" s="307" t="s">
        <v>52</v>
      </c>
      <c r="B339" s="308">
        <v>50650</v>
      </c>
      <c r="C339" s="299" t="s">
        <v>51</v>
      </c>
      <c r="D339" s="309">
        <v>18.73</v>
      </c>
      <c r="E339" s="311"/>
      <c r="F339" s="312">
        <v>1.0497</v>
      </c>
      <c r="G339" s="322">
        <v>-1.27</v>
      </c>
    </row>
    <row r="340" spans="1:7" ht="13.5" thickBot="1">
      <c r="A340" s="307" t="s">
        <v>52</v>
      </c>
      <c r="B340" s="308">
        <v>53050</v>
      </c>
      <c r="C340" s="299" t="s">
        <v>51</v>
      </c>
      <c r="D340" s="309">
        <v>17.55</v>
      </c>
      <c r="E340" s="311"/>
      <c r="F340" s="312">
        <v>1.0995</v>
      </c>
      <c r="G340" s="322">
        <v>-2.45</v>
      </c>
    </row>
    <row r="341" spans="1:7" ht="13.5" thickBot="1">
      <c r="A341" s="307" t="s">
        <v>52</v>
      </c>
      <c r="B341" s="308">
        <v>57900</v>
      </c>
      <c r="C341" s="299" t="s">
        <v>51</v>
      </c>
      <c r="D341" s="309">
        <v>15.47</v>
      </c>
      <c r="E341" s="311"/>
      <c r="F341" s="312">
        <v>1.2</v>
      </c>
      <c r="G341" s="322">
        <v>-4.53</v>
      </c>
    </row>
    <row r="342" spans="1:7" ht="13.5" thickBot="1">
      <c r="A342" s="307" t="s">
        <v>53</v>
      </c>
      <c r="B342" s="308">
        <v>62700</v>
      </c>
      <c r="C342" s="299" t="s">
        <v>51</v>
      </c>
      <c r="D342" s="309">
        <v>13.81</v>
      </c>
      <c r="E342" s="313"/>
      <c r="F342" s="312">
        <v>1.2995</v>
      </c>
      <c r="G342" s="323">
        <v>-6.19</v>
      </c>
    </row>
    <row r="343" spans="1:7" ht="12.75">
      <c r="A343" s="302" t="s">
        <v>54</v>
      </c>
      <c r="B343" s="299">
        <v>48250</v>
      </c>
      <c r="C343" s="300"/>
      <c r="D343" s="314"/>
      <c r="E343" s="297"/>
      <c r="F343" s="297"/>
      <c r="G343" s="315">
        <v>15.99</v>
      </c>
    </row>
    <row r="344" spans="1:7" ht="12.75">
      <c r="A344" s="302" t="s">
        <v>55</v>
      </c>
      <c r="B344" s="316">
        <v>20</v>
      </c>
      <c r="C344" s="300"/>
      <c r="D344" s="314"/>
      <c r="E344" s="297"/>
      <c r="F344" s="297"/>
      <c r="G344" s="297"/>
    </row>
    <row r="345" spans="1:7" ht="12.75">
      <c r="A345" s="302" t="s">
        <v>56</v>
      </c>
      <c r="B345" s="316">
        <v>65</v>
      </c>
      <c r="C345" s="300"/>
      <c r="D345" s="314"/>
      <c r="E345" s="297"/>
      <c r="F345" s="297"/>
      <c r="G345" s="297"/>
    </row>
    <row r="346" spans="1:7" ht="13.5" thickBot="1">
      <c r="A346" s="317" t="s">
        <v>57</v>
      </c>
      <c r="B346" s="318">
        <v>10</v>
      </c>
      <c r="C346" s="319"/>
      <c r="D346" s="320"/>
      <c r="E346" s="297"/>
      <c r="F346" s="297"/>
      <c r="G346" s="297"/>
    </row>
    <row r="347" spans="1:7" ht="13.5" thickBot="1">
      <c r="A347" s="154"/>
      <c r="B347" s="157"/>
      <c r="C347" s="154"/>
      <c r="D347" s="155"/>
      <c r="E347" s="156"/>
      <c r="F347" s="156"/>
      <c r="G347" s="156"/>
    </row>
    <row r="348" spans="1:7" ht="12.75">
      <c r="A348" s="327"/>
      <c r="B348" s="328"/>
      <c r="C348" s="329"/>
      <c r="D348" s="330"/>
      <c r="E348" s="331"/>
      <c r="F348" s="331"/>
      <c r="G348" s="331"/>
    </row>
    <row r="349" spans="1:7" ht="13.5" thickBot="1">
      <c r="A349" s="332"/>
      <c r="B349" s="333"/>
      <c r="C349" s="334"/>
      <c r="D349" s="335"/>
      <c r="E349" s="331"/>
      <c r="F349" s="331"/>
      <c r="G349" s="331"/>
    </row>
    <row r="350" spans="1:7" ht="13.5" thickBot="1">
      <c r="A350" s="336"/>
      <c r="B350" s="337"/>
      <c r="C350" s="334"/>
      <c r="D350" s="338"/>
      <c r="E350" s="324"/>
      <c r="F350" s="339"/>
      <c r="G350" s="340"/>
    </row>
    <row r="351" spans="1:7" ht="12.75">
      <c r="A351" s="341"/>
      <c r="B351" s="342"/>
      <c r="C351" s="333"/>
      <c r="D351" s="343"/>
      <c r="E351" s="324"/>
      <c r="F351" s="354"/>
      <c r="G351" s="352"/>
    </row>
    <row r="352" spans="1:7" ht="12.75">
      <c r="A352" s="341"/>
      <c r="B352" s="342"/>
      <c r="C352" s="333"/>
      <c r="D352" s="343"/>
      <c r="E352" s="324"/>
      <c r="F352" s="355"/>
      <c r="G352" s="343"/>
    </row>
    <row r="353" spans="1:7" ht="12.75">
      <c r="A353" s="341"/>
      <c r="B353" s="342"/>
      <c r="C353" s="333"/>
      <c r="D353" s="343"/>
      <c r="E353" s="324"/>
      <c r="F353" s="355"/>
      <c r="G353" s="343"/>
    </row>
    <row r="354" spans="1:7" ht="12.75">
      <c r="A354" s="341"/>
      <c r="B354" s="342"/>
      <c r="C354" s="333"/>
      <c r="D354" s="343"/>
      <c r="E354" s="324"/>
      <c r="F354" s="355"/>
      <c r="G354" s="343"/>
    </row>
    <row r="355" spans="1:7" ht="12.75">
      <c r="A355" s="341"/>
      <c r="B355" s="342"/>
      <c r="C355" s="333"/>
      <c r="D355" s="343"/>
      <c r="E355" s="324"/>
      <c r="F355" s="355"/>
      <c r="G355" s="343"/>
    </row>
    <row r="356" spans="1:7" ht="12.75">
      <c r="A356" s="341"/>
      <c r="B356" s="342"/>
      <c r="C356" s="333"/>
      <c r="D356" s="343"/>
      <c r="E356" s="324"/>
      <c r="F356" s="355"/>
      <c r="G356" s="343"/>
    </row>
    <row r="357" spans="1:7" ht="12.75">
      <c r="A357" s="341"/>
      <c r="B357" s="342"/>
      <c r="C357" s="333"/>
      <c r="D357" s="343"/>
      <c r="E357" s="324"/>
      <c r="F357" s="355"/>
      <c r="G357" s="343"/>
    </row>
    <row r="358" spans="1:7" ht="12.75">
      <c r="A358" s="341"/>
      <c r="B358" s="342"/>
      <c r="C358" s="333"/>
      <c r="D358" s="343"/>
      <c r="E358" s="324"/>
      <c r="F358" s="355"/>
      <c r="G358" s="343"/>
    </row>
    <row r="359" spans="1:7" ht="13.5" thickBot="1">
      <c r="A359" s="341"/>
      <c r="B359" s="342"/>
      <c r="C359" s="333"/>
      <c r="D359" s="343"/>
      <c r="E359" s="324"/>
      <c r="F359" s="356"/>
      <c r="G359" s="353"/>
    </row>
    <row r="360" spans="1:7" ht="12.75">
      <c r="A360" s="336"/>
      <c r="B360" s="333"/>
      <c r="C360" s="334"/>
      <c r="D360" s="344"/>
      <c r="E360" s="324"/>
      <c r="F360" s="331"/>
      <c r="G360" s="345"/>
    </row>
    <row r="361" spans="1:7" ht="12.75">
      <c r="A361" s="336"/>
      <c r="B361" s="346"/>
      <c r="C361" s="334"/>
      <c r="D361" s="344"/>
      <c r="E361" s="324"/>
      <c r="F361" s="331"/>
      <c r="G361" s="331"/>
    </row>
    <row r="362" spans="1:7" ht="12.75">
      <c r="A362" s="336"/>
      <c r="B362" s="346"/>
      <c r="C362" s="334"/>
      <c r="D362" s="344"/>
      <c r="E362" s="324"/>
      <c r="F362" s="331"/>
      <c r="G362" s="331"/>
    </row>
    <row r="363" spans="1:7" ht="13.5" thickBot="1">
      <c r="A363" s="347"/>
      <c r="B363" s="348"/>
      <c r="C363" s="349"/>
      <c r="D363" s="350"/>
      <c r="E363" s="324"/>
      <c r="F363" s="331"/>
      <c r="G363" s="331"/>
    </row>
    <row r="364" spans="1:7" ht="13.5" thickBot="1">
      <c r="A364" s="325"/>
      <c r="B364" s="351"/>
      <c r="C364" s="325"/>
      <c r="D364" s="326"/>
      <c r="E364" s="331"/>
      <c r="F364" s="331"/>
      <c r="G364" s="331"/>
    </row>
    <row r="365" spans="1:7" ht="12.75">
      <c r="A365" s="327"/>
      <c r="B365" s="328"/>
      <c r="C365" s="329"/>
      <c r="D365" s="330"/>
      <c r="E365" s="331"/>
      <c r="F365" s="331"/>
      <c r="G365" s="331"/>
    </row>
    <row r="366" spans="1:7" ht="13.5" thickBot="1">
      <c r="A366" s="332"/>
      <c r="B366" s="333"/>
      <c r="C366" s="334"/>
      <c r="D366" s="335"/>
      <c r="E366" s="331"/>
      <c r="F366" s="331"/>
      <c r="G366" s="331"/>
    </row>
    <row r="367" spans="1:7" ht="13.5" thickBot="1">
      <c r="A367" s="336"/>
      <c r="B367" s="337"/>
      <c r="C367" s="334"/>
      <c r="D367" s="338"/>
      <c r="E367" s="324"/>
      <c r="F367" s="339"/>
      <c r="G367" s="340"/>
    </row>
    <row r="368" spans="1:7" ht="12.75">
      <c r="A368" s="341"/>
      <c r="B368" s="342"/>
      <c r="C368" s="333"/>
      <c r="D368" s="343"/>
      <c r="E368" s="324"/>
      <c r="F368" s="354"/>
      <c r="G368" s="352"/>
    </row>
    <row r="369" spans="1:7" ht="12.75">
      <c r="A369" s="341"/>
      <c r="B369" s="342"/>
      <c r="C369" s="333"/>
      <c r="D369" s="343"/>
      <c r="E369" s="324"/>
      <c r="F369" s="355"/>
      <c r="G369" s="343"/>
    </row>
    <row r="370" spans="1:7" ht="12.75">
      <c r="A370" s="341"/>
      <c r="B370" s="342"/>
      <c r="C370" s="333"/>
      <c r="D370" s="343"/>
      <c r="E370" s="324"/>
      <c r="F370" s="355"/>
      <c r="G370" s="343"/>
    </row>
    <row r="371" spans="1:7" ht="12.75">
      <c r="A371" s="341"/>
      <c r="B371" s="342"/>
      <c r="C371" s="333"/>
      <c r="D371" s="343"/>
      <c r="E371" s="324"/>
      <c r="F371" s="355"/>
      <c r="G371" s="343"/>
    </row>
    <row r="372" spans="1:7" ht="12.75">
      <c r="A372" s="341"/>
      <c r="B372" s="342"/>
      <c r="C372" s="333"/>
      <c r="D372" s="343"/>
      <c r="E372" s="324"/>
      <c r="F372" s="355"/>
      <c r="G372" s="343"/>
    </row>
    <row r="373" spans="1:7" ht="12.75">
      <c r="A373" s="341"/>
      <c r="B373" s="342"/>
      <c r="C373" s="333"/>
      <c r="D373" s="343"/>
      <c r="E373" s="324"/>
      <c r="F373" s="355"/>
      <c r="G373" s="343"/>
    </row>
    <row r="374" spans="1:7" ht="12.75">
      <c r="A374" s="341"/>
      <c r="B374" s="342"/>
      <c r="C374" s="333"/>
      <c r="D374" s="343"/>
      <c r="E374" s="324"/>
      <c r="F374" s="355"/>
      <c r="G374" s="343"/>
    </row>
    <row r="375" spans="1:7" ht="12.75">
      <c r="A375" s="341"/>
      <c r="B375" s="342"/>
      <c r="C375" s="333"/>
      <c r="D375" s="343"/>
      <c r="E375" s="324"/>
      <c r="F375" s="355"/>
      <c r="G375" s="343"/>
    </row>
    <row r="376" spans="1:7" ht="13.5" thickBot="1">
      <c r="A376" s="341"/>
      <c r="B376" s="342"/>
      <c r="C376" s="333"/>
      <c r="D376" s="343"/>
      <c r="E376" s="324"/>
      <c r="F376" s="356"/>
      <c r="G376" s="353"/>
    </row>
    <row r="377" spans="1:7" ht="12.75">
      <c r="A377" s="336"/>
      <c r="B377" s="333"/>
      <c r="C377" s="334"/>
      <c r="D377" s="344"/>
      <c r="E377" s="324"/>
      <c r="F377" s="331"/>
      <c r="G377" s="345"/>
    </row>
    <row r="378" spans="1:7" ht="12.75">
      <c r="A378" s="336"/>
      <c r="B378" s="346"/>
      <c r="C378" s="334"/>
      <c r="D378" s="344"/>
      <c r="E378" s="324"/>
      <c r="F378" s="331"/>
      <c r="G378" s="331"/>
    </row>
    <row r="379" spans="1:7" ht="12.75">
      <c r="A379" s="336"/>
      <c r="B379" s="346"/>
      <c r="C379" s="334"/>
      <c r="D379" s="344"/>
      <c r="E379" s="324"/>
      <c r="F379" s="331"/>
      <c r="G379" s="331"/>
    </row>
    <row r="380" spans="1:7" ht="13.5" thickBot="1">
      <c r="A380" s="347"/>
      <c r="B380" s="348"/>
      <c r="C380" s="349"/>
      <c r="D380" s="350"/>
      <c r="E380" s="324"/>
      <c r="F380" s="331"/>
      <c r="G380" s="331"/>
    </row>
    <row r="381" spans="1:7" ht="13.5" thickBot="1">
      <c r="A381" s="159"/>
      <c r="B381" s="185"/>
      <c r="C381" s="159"/>
      <c r="D381" s="160"/>
      <c r="E381" s="165"/>
      <c r="F381" s="165"/>
      <c r="G381" s="165"/>
    </row>
    <row r="382" spans="1:7" ht="12.75">
      <c r="A382" s="161"/>
      <c r="B382" s="162"/>
      <c r="C382" s="163"/>
      <c r="D382" s="164"/>
      <c r="E382" s="165"/>
      <c r="F382" s="165"/>
      <c r="G382" s="165"/>
    </row>
    <row r="383" spans="1:7" ht="13.5" thickBot="1">
      <c r="A383" s="166"/>
      <c r="B383" s="167"/>
      <c r="C383" s="168"/>
      <c r="D383" s="169"/>
      <c r="E383" s="165"/>
      <c r="F383" s="165"/>
      <c r="G383" s="165"/>
    </row>
    <row r="384" spans="1:7" ht="13.5" thickBot="1">
      <c r="A384" s="170"/>
      <c r="B384" s="171"/>
      <c r="C384" s="168"/>
      <c r="D384" s="172"/>
      <c r="E384" s="158"/>
      <c r="F384" s="173"/>
      <c r="G384" s="174"/>
    </row>
    <row r="385" spans="1:7" ht="12.75">
      <c r="A385" s="175"/>
      <c r="B385" s="176"/>
      <c r="C385" s="167"/>
      <c r="D385" s="177"/>
      <c r="E385" s="158"/>
      <c r="F385" s="188"/>
      <c r="G385" s="186"/>
    </row>
    <row r="386" spans="1:7" ht="12.75">
      <c r="A386" s="175"/>
      <c r="B386" s="176"/>
      <c r="C386" s="167"/>
      <c r="D386" s="177"/>
      <c r="E386" s="158"/>
      <c r="F386" s="189"/>
      <c r="G386" s="177"/>
    </row>
    <row r="387" spans="1:7" ht="12.75">
      <c r="A387" s="175"/>
      <c r="B387" s="176"/>
      <c r="C387" s="167"/>
      <c r="D387" s="177"/>
      <c r="E387" s="158"/>
      <c r="F387" s="189"/>
      <c r="G387" s="177"/>
    </row>
    <row r="388" spans="1:7" ht="12.75">
      <c r="A388" s="175"/>
      <c r="B388" s="176"/>
      <c r="C388" s="167"/>
      <c r="D388" s="177"/>
      <c r="E388" s="158"/>
      <c r="F388" s="189"/>
      <c r="G388" s="177"/>
    </row>
    <row r="389" spans="1:7" ht="12.75">
      <c r="A389" s="175"/>
      <c r="B389" s="176"/>
      <c r="C389" s="167"/>
      <c r="D389" s="177"/>
      <c r="E389" s="158"/>
      <c r="F389" s="189"/>
      <c r="G389" s="177"/>
    </row>
    <row r="390" spans="1:7" ht="12.75">
      <c r="A390" s="175"/>
      <c r="B390" s="176"/>
      <c r="C390" s="167"/>
      <c r="D390" s="177"/>
      <c r="E390" s="158"/>
      <c r="F390" s="189"/>
      <c r="G390" s="177"/>
    </row>
    <row r="391" spans="1:7" ht="12.75">
      <c r="A391" s="175"/>
      <c r="B391" s="176"/>
      <c r="C391" s="167"/>
      <c r="D391" s="177"/>
      <c r="E391" s="158"/>
      <c r="F391" s="189"/>
      <c r="G391" s="177"/>
    </row>
    <row r="392" spans="1:7" ht="12.75">
      <c r="A392" s="175"/>
      <c r="B392" s="176"/>
      <c r="C392" s="167"/>
      <c r="D392" s="177"/>
      <c r="E392" s="158"/>
      <c r="F392" s="189"/>
      <c r="G392" s="177"/>
    </row>
    <row r="393" spans="1:7" ht="13.5" thickBot="1">
      <c r="A393" s="175"/>
      <c r="B393" s="176"/>
      <c r="C393" s="167"/>
      <c r="D393" s="177"/>
      <c r="E393" s="158"/>
      <c r="F393" s="190"/>
      <c r="G393" s="187"/>
    </row>
    <row r="394" spans="1:7" ht="12.75">
      <c r="A394" s="170"/>
      <c r="B394" s="167"/>
      <c r="C394" s="168"/>
      <c r="D394" s="178"/>
      <c r="E394" s="158"/>
      <c r="F394" s="165"/>
      <c r="G394" s="179"/>
    </row>
    <row r="395" spans="1:7" ht="12.75">
      <c r="A395" s="170"/>
      <c r="B395" s="180"/>
      <c r="C395" s="168"/>
      <c r="D395" s="178"/>
      <c r="E395" s="158"/>
      <c r="F395" s="165"/>
      <c r="G395" s="165"/>
    </row>
    <row r="396" spans="1:7" ht="12.75">
      <c r="A396" s="170"/>
      <c r="B396" s="180"/>
      <c r="C396" s="168"/>
      <c r="D396" s="178"/>
      <c r="E396" s="158"/>
      <c r="F396" s="165"/>
      <c r="G396" s="165"/>
    </row>
    <row r="397" spans="1:7" ht="13.5" thickBot="1">
      <c r="A397" s="181"/>
      <c r="B397" s="182"/>
      <c r="C397" s="183"/>
      <c r="D397" s="184"/>
      <c r="E397" s="158"/>
      <c r="F397" s="165"/>
      <c r="G397" s="165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391">
        <v>41445</v>
      </c>
      <c r="B1" s="392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389">
        <v>41536</v>
      </c>
      <c r="B2" s="390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389">
        <v>41627</v>
      </c>
      <c r="B3" s="390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389">
        <v>41718</v>
      </c>
      <c r="B4" s="390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389">
        <v>41809</v>
      </c>
      <c r="B5" s="390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389">
        <v>41900</v>
      </c>
      <c r="B6" s="390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389">
        <v>41991</v>
      </c>
      <c r="B7" s="390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389">
        <v>42173</v>
      </c>
      <c r="B8" s="390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389">
        <v>42719</v>
      </c>
      <c r="B9" s="390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2014-03-27T09:05:25Z</dcterms:modified>
  <cp:category/>
  <cp:version/>
  <cp:contentType/>
  <cp:contentStatus/>
</cp:coreProperties>
</file>