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1075" windowHeight="87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 calcMode="manual" calcCompleted="0" calcOnSave="0"/>
</workbook>
</file>

<file path=xl/calcChain.xml><?xml version="1.0" encoding="utf-8"?>
<calcChain xmlns="http://schemas.openxmlformats.org/spreadsheetml/2006/main">
  <c r="K9" i="1"/>
  <c r="H9"/>
  <c r="G9"/>
  <c r="F9"/>
  <c r="B9"/>
  <c r="K8"/>
  <c r="H8"/>
  <c r="G8"/>
  <c r="F8"/>
  <c r="B8"/>
  <c r="K7"/>
  <c r="H7"/>
  <c r="G7"/>
  <c r="F7"/>
  <c r="B7"/>
  <c r="K6"/>
  <c r="H6"/>
  <c r="G6"/>
  <c r="F6"/>
  <c r="B6"/>
  <c r="K5"/>
  <c r="H5"/>
  <c r="G5"/>
  <c r="F5"/>
  <c r="B5"/>
  <c r="K4"/>
  <c r="H4"/>
  <c r="G4"/>
  <c r="F4"/>
  <c r="B4"/>
  <c r="K3"/>
  <c r="H3"/>
  <c r="G3"/>
  <c r="F3"/>
  <c r="B3"/>
  <c r="F1"/>
</calcChain>
</file>

<file path=xl/sharedStrings.xml><?xml version="1.0" encoding="utf-8"?>
<sst xmlns="http://schemas.openxmlformats.org/spreadsheetml/2006/main" count="41" uniqueCount="22">
  <si>
    <t>EXOTICS</t>
  </si>
  <si>
    <t>Valuation Date</t>
  </si>
  <si>
    <t>Recalculate</t>
  </si>
  <si>
    <t>StatisticDate</t>
  </si>
  <si>
    <t>InstrumentTypeCode</t>
  </si>
  <si>
    <t>InstrumentDescription</t>
  </si>
  <si>
    <t>ExpiryDate</t>
  </si>
  <si>
    <t>Spot</t>
  </si>
  <si>
    <t>MTM</t>
  </si>
  <si>
    <t>DELTA</t>
  </si>
  <si>
    <t>Yes</t>
  </si>
  <si>
    <t>CANDO</t>
  </si>
  <si>
    <t>CAFC</t>
  </si>
  <si>
    <t>Portfolio of Option on ZAUS</t>
  </si>
  <si>
    <t>CAFD</t>
  </si>
  <si>
    <t>CAFE</t>
  </si>
  <si>
    <t>CAFH</t>
  </si>
  <si>
    <t>CAFJ</t>
  </si>
  <si>
    <t>Portfolio of Option on ZAEU</t>
  </si>
  <si>
    <t>CAFK</t>
  </si>
  <si>
    <t>CAFM</t>
  </si>
  <si>
    <t>Up-and-Out Barrier In Option on ZAUS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</si>
</sst>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 * #,##0.0000_ ;_ * \-#,##0.0000_ ;_ * &quot;-&quot;??_ ;_ @_ "/>
    <numFmt numFmtId="165" formatCode="0.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9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2" applyFont="1"/>
    <xf numFmtId="0" fontId="2" fillId="0" borderId="0" xfId="2"/>
    <xf numFmtId="0" fontId="3" fillId="2" borderId="1" xfId="2" applyFont="1" applyFill="1" applyBorder="1"/>
    <xf numFmtId="14" fontId="3" fillId="2" borderId="1" xfId="2" applyNumberFormat="1" applyFont="1" applyFill="1" applyBorder="1"/>
    <xf numFmtId="14" fontId="2" fillId="0" borderId="0" xfId="2" applyNumberFormat="1"/>
    <xf numFmtId="14" fontId="4" fillId="0" borderId="0" xfId="2" applyNumberFormat="1" applyFont="1"/>
    <xf numFmtId="0" fontId="3" fillId="3" borderId="2" xfId="2" applyFont="1" applyFill="1" applyBorder="1"/>
    <xf numFmtId="2" fontId="3" fillId="3" borderId="2" xfId="2" applyNumberFormat="1" applyFont="1" applyFill="1" applyBorder="1"/>
    <xf numFmtId="14" fontId="2" fillId="0" borderId="3" xfId="2" applyNumberFormat="1" applyFont="1" applyBorder="1"/>
    <xf numFmtId="0" fontId="2" fillId="0" borderId="3" xfId="2" applyFont="1" applyBorder="1"/>
    <xf numFmtId="0" fontId="2" fillId="0" borderId="2" xfId="2" applyFont="1" applyBorder="1"/>
    <xf numFmtId="14" fontId="2" fillId="0" borderId="2" xfId="2" applyNumberFormat="1" applyFont="1" applyBorder="1"/>
    <xf numFmtId="164" fontId="2" fillId="4" borderId="3" xfId="1" applyNumberFormat="1" applyFont="1" applyFill="1" applyBorder="1"/>
    <xf numFmtId="164" fontId="2" fillId="5" borderId="3" xfId="1" applyNumberFormat="1" applyFont="1" applyFill="1" applyBorder="1"/>
    <xf numFmtId="165" fontId="2" fillId="0" borderId="0" xfId="2" applyNumberFormat="1"/>
    <xf numFmtId="10" fontId="2" fillId="3" borderId="0" xfId="3" applyNumberFormat="1" applyFont="1" applyFill="1"/>
  </cellXfs>
  <cellStyles count="4">
    <cellStyle name="Comma" xfId="1" builtinId="3"/>
    <cellStyle name="Normal" xfId="0" builtinId="0"/>
    <cellStyle name="Normal_EXOTICS" xfId="2"/>
    <cellStyle name="Percent 4" xfId="3"/>
  </cellStyles>
  <dxfs count="4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OPS/zAntonie/Can%20Do%20Exoctic%20Calc%20Back%20Up/Barrier%20Valuation%20book%20Currency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utron Test"/>
      <sheetName val="Summury"/>
      <sheetName val="SuperD"/>
      <sheetName val="R$ VOL"/>
      <sheetName val="ZAUS"/>
      <sheetName val="ZAEU"/>
      <sheetName val="ZAGB"/>
      <sheetName val="ZANZ"/>
      <sheetName val="YXFullZeroes"/>
      <sheetName val="CADP"/>
      <sheetName val="CADR"/>
      <sheetName val="CADS"/>
      <sheetName val="CADT"/>
      <sheetName val="CAEX"/>
      <sheetName val="CAFB"/>
      <sheetName val="CAFC"/>
      <sheetName val="CAFD"/>
      <sheetName val="CAFE"/>
      <sheetName val="CAEZ"/>
      <sheetName val="CAFH"/>
      <sheetName val="CAFI"/>
      <sheetName val="CAFJ"/>
      <sheetName val="CAFK"/>
      <sheetName val="CAFN"/>
      <sheetName val="CAFM"/>
      <sheetName val="CAFO"/>
      <sheetName val="CAFP"/>
      <sheetName val="CAFR"/>
      <sheetName val="TEst"/>
      <sheetName val="IMR_ALL"/>
      <sheetName val="Safex Skew New (2)"/>
      <sheetName val="Safex Skew New"/>
      <sheetName val="MTM Collection Sheet"/>
      <sheetName val="Safex Skew Collect"/>
      <sheetName val="Public Holidays"/>
      <sheetName val="Sheet1"/>
      <sheetName val="Tepm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B3">
            <v>41985</v>
          </cell>
        </row>
        <row r="5">
          <cell r="B5">
            <v>28.872588053357902</v>
          </cell>
        </row>
        <row r="6">
          <cell r="B6">
            <v>29.952456392484535</v>
          </cell>
        </row>
        <row r="7">
          <cell r="B7">
            <v>-0.39944210224356325</v>
          </cell>
        </row>
      </sheetData>
      <sheetData sheetId="16">
        <row r="3">
          <cell r="B3">
            <v>41985</v>
          </cell>
        </row>
        <row r="5">
          <cell r="B5">
            <v>603.3792944972904</v>
          </cell>
        </row>
        <row r="6">
          <cell r="B6">
            <v>625.94638115429711</v>
          </cell>
        </row>
        <row r="7">
          <cell r="B7">
            <v>0.5999756430577996</v>
          </cell>
        </row>
      </sheetData>
      <sheetData sheetId="17">
        <row r="3">
          <cell r="B3">
            <v>41985</v>
          </cell>
        </row>
        <row r="5">
          <cell r="B5">
            <v>537.23072989629657</v>
          </cell>
        </row>
        <row r="6">
          <cell r="B6">
            <v>557.32378338179547</v>
          </cell>
        </row>
        <row r="7">
          <cell r="B7">
            <v>0.56639823774438791</v>
          </cell>
        </row>
      </sheetData>
      <sheetData sheetId="18"/>
      <sheetData sheetId="19">
        <row r="3">
          <cell r="B3">
            <v>41985</v>
          </cell>
        </row>
        <row r="5">
          <cell r="B5">
            <v>603.3792944972904</v>
          </cell>
        </row>
        <row r="6">
          <cell r="B6">
            <v>625.94638115429711</v>
          </cell>
        </row>
        <row r="7">
          <cell r="B7">
            <v>0.5999756430577996</v>
          </cell>
        </row>
      </sheetData>
      <sheetData sheetId="20"/>
      <sheetData sheetId="21">
        <row r="3">
          <cell r="B3">
            <v>41985</v>
          </cell>
        </row>
        <row r="5">
          <cell r="B5">
            <v>-207.35167066013742</v>
          </cell>
        </row>
        <row r="6">
          <cell r="B6">
            <v>-215.10686405662466</v>
          </cell>
        </row>
        <row r="7">
          <cell r="B7">
            <v>0.75692148136549398</v>
          </cell>
        </row>
      </sheetData>
      <sheetData sheetId="22">
        <row r="3">
          <cell r="B3">
            <v>41985</v>
          </cell>
        </row>
        <row r="5">
          <cell r="B5">
            <v>493.18345198723836</v>
          </cell>
        </row>
        <row r="6">
          <cell r="B6">
            <v>511.62908610212878</v>
          </cell>
        </row>
        <row r="7">
          <cell r="B7">
            <v>0.55867152414939647</v>
          </cell>
        </row>
      </sheetData>
      <sheetData sheetId="23"/>
      <sheetData sheetId="24">
        <row r="3">
          <cell r="B3">
            <v>41897</v>
          </cell>
        </row>
        <row r="5">
          <cell r="B5">
            <v>67.417422458137935</v>
          </cell>
        </row>
        <row r="6">
          <cell r="B6">
            <v>68.826775490019671</v>
          </cell>
        </row>
        <row r="7">
          <cell r="B7">
            <v>0.12718927187115117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G17" sqref="G17"/>
    </sheetView>
  </sheetViews>
  <sheetFormatPr defaultRowHeight="15"/>
  <sheetData>
    <row r="1" spans="1:11">
      <c r="B1" s="1" t="s">
        <v>0</v>
      </c>
      <c r="C1" s="2"/>
      <c r="D1" s="2"/>
      <c r="E1" s="3" t="s">
        <v>1</v>
      </c>
      <c r="F1" s="4">
        <f ca="1">TODAY()</f>
        <v>41773</v>
      </c>
      <c r="G1" s="5"/>
      <c r="H1" s="6"/>
      <c r="I1" s="2"/>
      <c r="J1" s="2"/>
      <c r="K1" s="2"/>
    </row>
    <row r="2" spans="1:11">
      <c r="A2" s="7" t="s">
        <v>2</v>
      </c>
      <c r="B2" s="7" t="s">
        <v>3</v>
      </c>
      <c r="C2" s="7" t="s">
        <v>4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7</v>
      </c>
      <c r="J2" s="8" t="s">
        <v>8</v>
      </c>
      <c r="K2" s="8" t="s">
        <v>9</v>
      </c>
    </row>
    <row r="3" spans="1:11">
      <c r="A3" s="9" t="s">
        <v>10</v>
      </c>
      <c r="B3" s="9">
        <f t="shared" ref="B3:B9" ca="1" si="0">$F$2</f>
        <v>41773</v>
      </c>
      <c r="C3" s="10" t="s">
        <v>11</v>
      </c>
      <c r="D3" s="11" t="s">
        <v>12</v>
      </c>
      <c r="E3" s="11" t="s">
        <v>13</v>
      </c>
      <c r="F3" s="12">
        <f ca="1">[1]CAFC!$B$3</f>
        <v>41985</v>
      </c>
      <c r="G3" s="13">
        <f ca="1">[1]CAFC!$B$5</f>
        <v>28.872588053357902</v>
      </c>
      <c r="H3" s="14">
        <f ca="1">[1]CAFC!$B$6</f>
        <v>29.952456392484535</v>
      </c>
      <c r="I3" s="15">
        <v>32.785458211694149</v>
      </c>
      <c r="J3" s="15">
        <v>34.017563821399492</v>
      </c>
      <c r="K3" s="16">
        <f ca="1">[1]CAFC!$B$7</f>
        <v>-0.39944210224356325</v>
      </c>
    </row>
    <row r="4" spans="1:11">
      <c r="A4" s="9" t="s">
        <v>10</v>
      </c>
      <c r="B4" s="9">
        <f t="shared" ca="1" si="0"/>
        <v>41773</v>
      </c>
      <c r="C4" s="10" t="s">
        <v>11</v>
      </c>
      <c r="D4" s="11" t="s">
        <v>14</v>
      </c>
      <c r="E4" s="11" t="s">
        <v>13</v>
      </c>
      <c r="F4" s="12">
        <f ca="1">[1]CAFD!$B$3</f>
        <v>41985</v>
      </c>
      <c r="G4" s="13">
        <f ca="1">[1]CAFD!$B$5</f>
        <v>603.3792944972904</v>
      </c>
      <c r="H4" s="14">
        <f ca="1">[1]CAFD!$B$6</f>
        <v>625.94638115429711</v>
      </c>
      <c r="I4" s="15">
        <v>598.74741693674559</v>
      </c>
      <c r="J4" s="15">
        <v>621.24885786341895</v>
      </c>
      <c r="K4" s="16">
        <f ca="1">[1]CAFD!$B$7</f>
        <v>0.5999756430577996</v>
      </c>
    </row>
    <row r="5" spans="1:11">
      <c r="A5" s="9" t="s">
        <v>10</v>
      </c>
      <c r="B5" s="9">
        <f t="shared" ca="1" si="0"/>
        <v>41773</v>
      </c>
      <c r="C5" s="10" t="s">
        <v>11</v>
      </c>
      <c r="D5" s="11" t="s">
        <v>15</v>
      </c>
      <c r="E5" s="11" t="s">
        <v>13</v>
      </c>
      <c r="F5" s="12">
        <f ca="1">[1]CAFE!$B$3</f>
        <v>41985</v>
      </c>
      <c r="G5" s="13">
        <f ca="1">[1]CAFE!$B$5</f>
        <v>537.23072989629657</v>
      </c>
      <c r="H5" s="14">
        <f ca="1">[1]CAFE!$B$6</f>
        <v>557.32378338179547</v>
      </c>
      <c r="I5" s="15">
        <v>533.56997988788441</v>
      </c>
      <c r="J5" s="15">
        <v>553.6219968871693</v>
      </c>
      <c r="K5" s="16">
        <f ca="1">[1]CAFE!$B$7</f>
        <v>0.56639823774438791</v>
      </c>
    </row>
    <row r="6" spans="1:11">
      <c r="A6" s="9" t="s">
        <v>10</v>
      </c>
      <c r="B6" s="9">
        <f t="shared" ca="1" si="0"/>
        <v>41773</v>
      </c>
      <c r="C6" s="10" t="s">
        <v>11</v>
      </c>
      <c r="D6" s="11" t="s">
        <v>16</v>
      </c>
      <c r="E6" s="11" t="s">
        <v>13</v>
      </c>
      <c r="F6" s="12">
        <f ca="1">[1]CAFH!$B$3</f>
        <v>41985</v>
      </c>
      <c r="G6" s="13">
        <f ca="1">[1]CAFH!$B$5</f>
        <v>603.3792944972904</v>
      </c>
      <c r="H6" s="14">
        <f ca="1">[1]CAFH!$B$6</f>
        <v>625.94638115429711</v>
      </c>
      <c r="I6" s="15">
        <v>598.74741693674559</v>
      </c>
      <c r="J6" s="15">
        <v>621.24885786341895</v>
      </c>
      <c r="K6" s="16">
        <f ca="1">[1]CAFH!$B$7</f>
        <v>0.5999756430577996</v>
      </c>
    </row>
    <row r="7" spans="1:11">
      <c r="A7" s="9" t="s">
        <v>10</v>
      </c>
      <c r="B7" s="9">
        <f t="shared" ca="1" si="0"/>
        <v>41773</v>
      </c>
      <c r="C7" s="10" t="s">
        <v>11</v>
      </c>
      <c r="D7" s="11" t="s">
        <v>17</v>
      </c>
      <c r="E7" s="11" t="s">
        <v>18</v>
      </c>
      <c r="F7" s="12">
        <f ca="1">[1]CAFJ!$B$3</f>
        <v>41985</v>
      </c>
      <c r="G7" s="13">
        <f ca="1">[1]CAFJ!$B$5</f>
        <v>-207.35167066013742</v>
      </c>
      <c r="H7" s="14">
        <f ca="1">[1]CAFJ!$B$6</f>
        <v>-215.10686405662466</v>
      </c>
      <c r="I7" s="15">
        <v>-216.14061789047093</v>
      </c>
      <c r="J7" s="15">
        <v>-224.26336749697316</v>
      </c>
      <c r="K7" s="16">
        <f ca="1">[1]CAFJ!$B$7</f>
        <v>0.75692148136549398</v>
      </c>
    </row>
    <row r="8" spans="1:11">
      <c r="A8" s="9" t="s">
        <v>10</v>
      </c>
      <c r="B8" s="9">
        <f t="shared" ca="1" si="0"/>
        <v>41773</v>
      </c>
      <c r="C8" s="10" t="s">
        <v>11</v>
      </c>
      <c r="D8" s="11" t="s">
        <v>19</v>
      </c>
      <c r="E8" s="11" t="s">
        <v>13</v>
      </c>
      <c r="F8" s="12">
        <f ca="1">[1]CAFK!$B$3</f>
        <v>41985</v>
      </c>
      <c r="G8" s="13">
        <f ca="1">[1]CAFK!$B$5</f>
        <v>493.18345198723836</v>
      </c>
      <c r="H8" s="14">
        <f ca="1">[1]CAFK!$B$6</f>
        <v>511.62908610212878</v>
      </c>
      <c r="I8" s="15">
        <v>490.56360118122439</v>
      </c>
      <c r="J8" s="15">
        <v>508.99940162146515</v>
      </c>
      <c r="K8" s="16">
        <f ca="1">[1]CAFK!$B$7</f>
        <v>0.55867152414939647</v>
      </c>
    </row>
    <row r="9" spans="1:11">
      <c r="A9" s="9" t="s">
        <v>10</v>
      </c>
      <c r="B9" s="9">
        <f t="shared" ca="1" si="0"/>
        <v>41773</v>
      </c>
      <c r="C9" s="10" t="s">
        <v>11</v>
      </c>
      <c r="D9" s="11" t="s">
        <v>20</v>
      </c>
      <c r="E9" s="11" t="s">
        <v>21</v>
      </c>
      <c r="F9" s="12">
        <f ca="1">[1]CAFM!$B$3</f>
        <v>41897</v>
      </c>
      <c r="G9" s="13">
        <f ca="1">[1]CAFM!$B$5</f>
        <v>67.417422458137935</v>
      </c>
      <c r="H9" s="14">
        <f ca="1">[1]CAFM!$B$6</f>
        <v>68.826775490019671</v>
      </c>
      <c r="I9" s="15">
        <v>67.911286025512211</v>
      </c>
      <c r="J9" s="15">
        <v>69.342532034799689</v>
      </c>
      <c r="K9" s="16">
        <f ca="1">[1]CAFM!$B$7</f>
        <v>0.12718927187115117</v>
      </c>
    </row>
  </sheetData>
  <conditionalFormatting sqref="F3:F9">
    <cfRule type="cellIs" dxfId="3" priority="1" operator="lessThan">
      <formula>$F$2</formula>
    </cfRule>
    <cfRule type="cellIs" dxfId="2" priority="2" operator="between">
      <formula>$F$2+7</formula>
      <formula>$F$2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JSE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JSEUser</dc:creator>
  <cp:lastModifiedBy>JSEUser</cp:lastModifiedBy>
  <dcterms:created xsi:type="dcterms:W3CDTF">2014-05-14T15:33:30Z</dcterms:created>
  <dcterms:modified xsi:type="dcterms:W3CDTF">2014-05-14T15:34:09Z</dcterms:modified>
</cp:coreProperties>
</file>