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 calcOnSave="0"/>
</workbook>
</file>

<file path=xl/calcChain.xml><?xml version="1.0" encoding="utf-8"?>
<calcChain xmlns="http://schemas.openxmlformats.org/spreadsheetml/2006/main">
  <c r="K14" i="1" l="1"/>
  <c r="H14" i="1"/>
  <c r="G14" i="1"/>
  <c r="F14" i="1"/>
  <c r="K13" i="1"/>
  <c r="F13" i="1"/>
  <c r="K12" i="1"/>
  <c r="F12" i="1"/>
  <c r="K11" i="1"/>
  <c r="F11" i="1"/>
  <c r="K10" i="1"/>
  <c r="F10" i="1"/>
  <c r="K9" i="1"/>
  <c r="H9" i="1"/>
  <c r="G9" i="1"/>
  <c r="F9" i="1"/>
  <c r="K8" i="1"/>
  <c r="F8" i="1"/>
  <c r="K7" i="1"/>
  <c r="F7" i="1"/>
  <c r="K6" i="1"/>
  <c r="H6" i="1"/>
  <c r="G6" i="1"/>
  <c r="F6" i="1"/>
  <c r="K5" i="1"/>
  <c r="F5" i="1"/>
  <c r="K4" i="1"/>
  <c r="F4" i="1"/>
  <c r="F2" i="1"/>
  <c r="B14" i="1" s="1"/>
  <c r="H1" i="1"/>
  <c r="B5" i="1" l="1"/>
  <c r="B7" i="1"/>
  <c r="B9" i="1"/>
  <c r="B11" i="1"/>
  <c r="B13" i="1"/>
  <c r="B4" i="1"/>
  <c r="B6" i="1"/>
  <c r="B8" i="1"/>
  <c r="B10" i="1"/>
  <c r="B12" i="1"/>
  <c r="H12" i="1" l="1"/>
  <c r="H8" i="1"/>
  <c r="G8" i="1"/>
  <c r="G13" i="1" l="1"/>
  <c r="H13" i="1"/>
  <c r="G12" i="1"/>
  <c r="H11" i="1"/>
  <c r="G11" i="1"/>
  <c r="H10" i="1"/>
  <c r="G10" i="1"/>
  <c r="H7" i="1" l="1"/>
  <c r="G7" i="1" l="1"/>
  <c r="G5" i="1"/>
  <c r="H5" i="1"/>
  <c r="H4" i="1"/>
  <c r="G4" i="1"/>
</calcChain>
</file>

<file path=xl/sharedStrings.xml><?xml version="1.0" encoding="utf-8"?>
<sst xmlns="http://schemas.openxmlformats.org/spreadsheetml/2006/main" count="57" uniqueCount="31">
  <si>
    <t>EXOTICS</t>
  </si>
  <si>
    <t>Valuation Date</t>
  </si>
  <si>
    <t>Recalculate</t>
  </si>
  <si>
    <t>StatisticDate</t>
  </si>
  <si>
    <t>InstrumentTypeCode</t>
  </si>
  <si>
    <t>InstrumentDescription</t>
  </si>
  <si>
    <t>ExpiryDate</t>
  </si>
  <si>
    <t>Spot</t>
  </si>
  <si>
    <t>MTM</t>
  </si>
  <si>
    <t>DELTA</t>
  </si>
  <si>
    <t>Yes</t>
  </si>
  <si>
    <t>CANDO</t>
  </si>
  <si>
    <t>CADP</t>
  </si>
  <si>
    <t>Portfolio of Option on ZAUS</t>
  </si>
  <si>
    <t>CADR</t>
  </si>
  <si>
    <t>CADS</t>
  </si>
  <si>
    <t>Up-and-Out Barrier In Option on ZAUS</t>
  </si>
  <si>
    <t>CADT</t>
  </si>
  <si>
    <t>Portfolio of Option on ZAEU</t>
  </si>
  <si>
    <t>No</t>
  </si>
  <si>
    <t>CAEU</t>
  </si>
  <si>
    <t>Up-and-Out Barrier Out Option on ZAUS</t>
  </si>
  <si>
    <t>CAEV</t>
  </si>
  <si>
    <t>Down-and-Out Put ZAUS</t>
  </si>
  <si>
    <t>CAEW</t>
  </si>
  <si>
    <t>One Touch ZAUS</t>
  </si>
  <si>
    <t>CAEX</t>
  </si>
  <si>
    <t>Up-and-In Barrier Call Option on ZAUS</t>
  </si>
  <si>
    <t>CAEY</t>
  </si>
  <si>
    <t>CAEZ</t>
  </si>
  <si>
    <t>CAFA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</si>
</sst>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000_ ;_ * \-#,##0.0000_ ;_ * &quot;-&quot;??_ ;_ @_ "/>
    <numFmt numFmtId="165" formatCode="0.0000"/>
  </numFmts>
  <fonts count="8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9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7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2"/>
    <xf numFmtId="14" fontId="4" fillId="0" borderId="0" xfId="2" applyNumberFormat="1"/>
    <xf numFmtId="14" fontId="5" fillId="0" borderId="0" xfId="2" applyNumberFormat="1" applyFont="1"/>
    <xf numFmtId="0" fontId="6" fillId="0" borderId="0" xfId="2" applyFont="1"/>
    <xf numFmtId="0" fontId="6" fillId="2" borderId="1" xfId="2" applyFont="1" applyFill="1" applyBorder="1"/>
    <xf numFmtId="14" fontId="6" fillId="2" borderId="1" xfId="2" applyNumberFormat="1" applyFont="1" applyFill="1" applyBorder="1"/>
    <xf numFmtId="0" fontId="6" fillId="3" borderId="2" xfId="2" applyFont="1" applyFill="1" applyBorder="1"/>
    <xf numFmtId="2" fontId="6" fillId="3" borderId="2" xfId="2" applyNumberFormat="1" applyFont="1" applyFill="1" applyBorder="1"/>
    <xf numFmtId="14" fontId="4" fillId="0" borderId="3" xfId="2" applyNumberFormat="1" applyFont="1" applyBorder="1"/>
    <xf numFmtId="0" fontId="4" fillId="0" borderId="3" xfId="2" applyFont="1" applyBorder="1"/>
    <xf numFmtId="0" fontId="4" fillId="0" borderId="2" xfId="2" applyFont="1" applyBorder="1"/>
    <xf numFmtId="14" fontId="4" fillId="0" borderId="2" xfId="2" applyNumberFormat="1" applyFont="1" applyBorder="1"/>
    <xf numFmtId="164" fontId="4" fillId="4" borderId="3" xfId="1" applyNumberFormat="1" applyFont="1" applyFill="1" applyBorder="1"/>
    <xf numFmtId="164" fontId="4" fillId="5" borderId="3" xfId="1" applyNumberFormat="1" applyFont="1" applyFill="1" applyBorder="1"/>
    <xf numFmtId="165" fontId="4" fillId="0" borderId="0" xfId="2" applyNumberFormat="1"/>
    <xf numFmtId="10" fontId="4" fillId="3" borderId="0" xfId="3" applyNumberFormat="1" applyFont="1" applyFill="1"/>
    <xf numFmtId="0" fontId="0" fillId="0" borderId="2" xfId="0" applyBorder="1"/>
    <xf numFmtId="0" fontId="0" fillId="6" borderId="2" xfId="0" applyFill="1" applyBorder="1"/>
  </cellXfs>
  <cellStyles count="4">
    <cellStyle name="Comma" xfId="1" builtinId="3"/>
    <cellStyle name="Normal" xfId="0" builtinId="0"/>
    <cellStyle name="Normal_EXOTICS" xfId="2"/>
    <cellStyle name="Percent 4" xfId="3"/>
  </cellStyles>
  <dxfs count="44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38100</xdr:rowOff>
        </xdr:from>
        <xdr:to>
          <xdr:col>4</xdr:col>
          <xdr:colOff>0</xdr:colOff>
          <xdr:row>1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ZA" sz="1600" b="1" i="0" u="none" strike="noStrike" baseline="0">
                  <a:solidFill>
                    <a:srgbClr val="000000"/>
                  </a:solidFill>
                  <a:latin typeface="Calibri"/>
                </a:rPr>
                <a:t>Update Prices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47625</xdr:rowOff>
        </xdr:from>
        <xdr:to>
          <xdr:col>2</xdr:col>
          <xdr:colOff>0</xdr:colOff>
          <xdr:row>2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ZA" sz="1400" b="1" i="0" u="none" strike="noStrike" baseline="0">
                  <a:solidFill>
                    <a:srgbClr val="000000"/>
                  </a:solidFill>
                  <a:latin typeface="Calibri"/>
                </a:rPr>
                <a:t>Update Vols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OPS/zAntonie/Can%20Do%20Exoctic%20Calc%20Back%20Up/Barrier%20Valuation%20book%20Currenc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ron Test"/>
      <sheetName val="Summury"/>
      <sheetName val="SuperD"/>
      <sheetName val="R$ VOL"/>
      <sheetName val="ZAUS"/>
      <sheetName val="ZAEU"/>
      <sheetName val="ZAGB"/>
      <sheetName val="ZANZ"/>
      <sheetName val="YXFullZeroes"/>
      <sheetName val="CADP"/>
      <sheetName val="CADR"/>
      <sheetName val="CADS"/>
      <sheetName val="CADT"/>
      <sheetName val="CADV"/>
      <sheetName val="CADZ"/>
      <sheetName val="CAEB"/>
      <sheetName val="CAEE"/>
      <sheetName val="CAEF"/>
      <sheetName val="CAEH"/>
      <sheetName val="CAEI"/>
      <sheetName val="CAEJ"/>
      <sheetName val="CAEK"/>
      <sheetName val="CAEL"/>
      <sheetName val="CAEO"/>
      <sheetName val="CAER"/>
      <sheetName val="CAEP"/>
      <sheetName val="CAES"/>
      <sheetName val="CAET"/>
      <sheetName val="CAEU"/>
      <sheetName val="CAEV"/>
      <sheetName val="CAEW"/>
      <sheetName val="CAEX"/>
      <sheetName val="CAEY"/>
      <sheetName val="CAEZ"/>
      <sheetName val="CAFA"/>
      <sheetName val="IMR_ALL"/>
      <sheetName val="Safex Skew New (2)"/>
      <sheetName val="Safex Skew New"/>
      <sheetName val="MTM Collection Sheet"/>
      <sheetName val="Safex Skew Collect"/>
      <sheetName val="Public Holidays"/>
      <sheetName val="Tepmlate"/>
    </sheetNames>
    <definedNames>
      <definedName name="RunAllBarriers"/>
      <definedName name="Volupdat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>
            <v>41621</v>
          </cell>
        </row>
        <row r="5">
          <cell r="B5">
            <v>-55.734438977270869</v>
          </cell>
        </row>
        <row r="6">
          <cell r="B6">
            <v>-56.369913839667987</v>
          </cell>
        </row>
        <row r="7">
          <cell r="B7">
            <v>-0.55557745661003355</v>
          </cell>
        </row>
      </sheetData>
      <sheetData sheetId="10">
        <row r="3">
          <cell r="B3">
            <v>41621</v>
          </cell>
        </row>
        <row r="5">
          <cell r="B5">
            <v>389.86076357684669</v>
          </cell>
        </row>
        <row r="6">
          <cell r="B6">
            <v>394.30589157372242</v>
          </cell>
        </row>
        <row r="7">
          <cell r="B7">
            <v>0.4437454500186962</v>
          </cell>
        </row>
      </sheetData>
      <sheetData sheetId="11">
        <row r="3">
          <cell r="B3">
            <v>41621</v>
          </cell>
        </row>
        <row r="5">
          <cell r="B5">
            <v>367.24657524268974</v>
          </cell>
        </row>
        <row r="6">
          <cell r="B6">
            <v>371.43386000146029</v>
          </cell>
        </row>
        <row r="7">
          <cell r="B7">
            <v>0.68810249842606852</v>
          </cell>
        </row>
      </sheetData>
      <sheetData sheetId="12">
        <row r="3">
          <cell r="B3">
            <v>41621</v>
          </cell>
        </row>
        <row r="5">
          <cell r="B5">
            <v>257.31693627900506</v>
          </cell>
        </row>
        <row r="6">
          <cell r="B6">
            <v>260.25082146157644</v>
          </cell>
        </row>
        <row r="7">
          <cell r="B7">
            <v>0.53275883356614417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B3">
            <v>41542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</sheetData>
      <sheetData sheetId="29">
        <row r="3">
          <cell r="B3">
            <v>41540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</sheetData>
      <sheetData sheetId="30">
        <row r="3">
          <cell r="B3">
            <v>41542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</sheetData>
      <sheetData sheetId="31">
        <row r="3">
          <cell r="B3">
            <v>41621</v>
          </cell>
        </row>
        <row r="5">
          <cell r="B5">
            <v>63.613578138675976</v>
          </cell>
        </row>
        <row r="6">
          <cell r="B6">
            <v>64.338889643663904</v>
          </cell>
        </row>
        <row r="7">
          <cell r="B7">
            <v>0.21206190884559931</v>
          </cell>
        </row>
      </sheetData>
      <sheetData sheetId="32">
        <row r="3">
          <cell r="B3">
            <v>41540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</sheetData>
      <sheetData sheetId="33">
        <row r="3">
          <cell r="B3">
            <v>41563</v>
          </cell>
        </row>
        <row r="5">
          <cell r="B5">
            <v>57.004790634051382</v>
          </cell>
        </row>
        <row r="6">
          <cell r="B6">
            <v>57.172225997283405</v>
          </cell>
        </row>
        <row r="7">
          <cell r="B7">
            <v>0.33890874341945015</v>
          </cell>
        </row>
      </sheetData>
      <sheetData sheetId="34">
        <row r="3">
          <cell r="B3">
            <v>41542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41" sqref="G41"/>
    </sheetView>
  </sheetViews>
  <sheetFormatPr defaultRowHeight="12.75"/>
  <sheetData>
    <row r="1" spans="1:11" ht="13.5" thickBot="1">
      <c r="C1" s="1"/>
      <c r="D1" s="1"/>
      <c r="E1" s="1"/>
      <c r="F1" s="1"/>
      <c r="G1" s="2"/>
      <c r="H1" s="3">
        <f ca="1">TODAY()-1</f>
        <v>41542</v>
      </c>
      <c r="I1" s="1"/>
      <c r="J1" s="1"/>
      <c r="K1" s="1"/>
    </row>
    <row r="2" spans="1:11">
      <c r="B2" s="4" t="s">
        <v>0</v>
      </c>
      <c r="C2" s="1"/>
      <c r="D2" s="1"/>
      <c r="E2" s="5" t="s">
        <v>1</v>
      </c>
      <c r="F2" s="6">
        <f ca="1">TODAY()</f>
        <v>41543</v>
      </c>
      <c r="G2" s="2"/>
      <c r="H2" s="3"/>
      <c r="I2" s="1"/>
      <c r="J2" s="1"/>
      <c r="K2" s="1"/>
    </row>
    <row r="3" spans="1:11">
      <c r="A3" s="7" t="s">
        <v>2</v>
      </c>
      <c r="B3" s="7" t="s">
        <v>3</v>
      </c>
      <c r="C3" s="7" t="s">
        <v>4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7</v>
      </c>
      <c r="J3" s="8" t="s">
        <v>8</v>
      </c>
      <c r="K3" s="8" t="s">
        <v>9</v>
      </c>
    </row>
    <row r="4" spans="1:11">
      <c r="A4" s="9" t="s">
        <v>10</v>
      </c>
      <c r="B4" s="9">
        <f t="shared" ref="B4:B14" ca="1" si="0">$F$2</f>
        <v>41543</v>
      </c>
      <c r="C4" s="10" t="s">
        <v>11</v>
      </c>
      <c r="D4" s="11" t="s">
        <v>12</v>
      </c>
      <c r="E4" s="11" t="s">
        <v>13</v>
      </c>
      <c r="F4" s="12">
        <f>[1]CADP!$B$3</f>
        <v>41621</v>
      </c>
      <c r="G4" s="13">
        <f ca="1">[1]CADP!$B$5</f>
        <v>-55.734438977270869</v>
      </c>
      <c r="H4" s="14">
        <f ca="1">[1]CADP!$B$6</f>
        <v>-56.369913839667987</v>
      </c>
      <c r="I4" s="15">
        <v>-7.2438630228806744</v>
      </c>
      <c r="J4" s="15">
        <v>-7.3285594994929966</v>
      </c>
      <c r="K4" s="16">
        <f>[1]CADP!$B$7</f>
        <v>-0.55557745661003355</v>
      </c>
    </row>
    <row r="5" spans="1:11">
      <c r="A5" s="9" t="s">
        <v>10</v>
      </c>
      <c r="B5" s="9">
        <f t="shared" ca="1" si="0"/>
        <v>41543</v>
      </c>
      <c r="C5" s="10" t="s">
        <v>11</v>
      </c>
      <c r="D5" s="11" t="s">
        <v>14</v>
      </c>
      <c r="E5" s="11" t="s">
        <v>13</v>
      </c>
      <c r="F5" s="12">
        <f>[1]CADR!$B$3</f>
        <v>41621</v>
      </c>
      <c r="G5" s="13">
        <f ca="1">[1]CADR!$B$5</f>
        <v>389.86076357684669</v>
      </c>
      <c r="H5" s="14">
        <f ca="1">[1]CADR!$B$6</f>
        <v>394.30589157372242</v>
      </c>
      <c r="I5" s="15">
        <v>339.09468408081494</v>
      </c>
      <c r="J5" s="15">
        <v>343.05943671195934</v>
      </c>
      <c r="K5" s="16">
        <f>[1]CADR!$B$7</f>
        <v>0.4437454500186962</v>
      </c>
    </row>
    <row r="6" spans="1:11">
      <c r="A6" s="9" t="s">
        <v>10</v>
      </c>
      <c r="B6" s="9">
        <f t="shared" ca="1" si="0"/>
        <v>41543</v>
      </c>
      <c r="C6" s="10" t="s">
        <v>11</v>
      </c>
      <c r="D6" s="11" t="s">
        <v>15</v>
      </c>
      <c r="E6" s="11" t="s">
        <v>16</v>
      </c>
      <c r="F6" s="12">
        <f>[1]CADS!$B$3</f>
        <v>41621</v>
      </c>
      <c r="G6" s="13">
        <f>[1]CADS!$B$5</f>
        <v>367.24657524268974</v>
      </c>
      <c r="H6" s="14">
        <f>[1]CADS!$B$6</f>
        <v>371.43386000146029</v>
      </c>
      <c r="I6" s="15">
        <v>312.53245425370329</v>
      </c>
      <c r="J6" s="15">
        <v>316.18663678292592</v>
      </c>
      <c r="K6" s="16">
        <f>[1]CADS!$B$7</f>
        <v>0.68810249842606852</v>
      </c>
    </row>
    <row r="7" spans="1:11">
      <c r="A7" s="9" t="s">
        <v>10</v>
      </c>
      <c r="B7" s="9">
        <f t="shared" ca="1" si="0"/>
        <v>41543</v>
      </c>
      <c r="C7" s="10" t="s">
        <v>11</v>
      </c>
      <c r="D7" s="11" t="s">
        <v>17</v>
      </c>
      <c r="E7" s="11" t="s">
        <v>18</v>
      </c>
      <c r="F7" s="12">
        <f>[1]CADT!$B$3</f>
        <v>41621</v>
      </c>
      <c r="G7" s="13">
        <f ca="1">[1]CADT!$B$5</f>
        <v>257.31693627900506</v>
      </c>
      <c r="H7" s="14">
        <f ca="1">[1]CADT!$B$6</f>
        <v>260.25082146157644</v>
      </c>
      <c r="I7" s="15">
        <v>195.0148385930313</v>
      </c>
      <c r="J7" s="15">
        <v>197.29498520317293</v>
      </c>
      <c r="K7" s="16">
        <f>[1]CADT!$B$7</f>
        <v>0.53275883356614417</v>
      </c>
    </row>
    <row r="8" spans="1:11">
      <c r="A8" s="9" t="s">
        <v>19</v>
      </c>
      <c r="B8" s="9">
        <f t="shared" ca="1" si="0"/>
        <v>41543</v>
      </c>
      <c r="C8" s="10" t="s">
        <v>11</v>
      </c>
      <c r="D8" s="11" t="s">
        <v>20</v>
      </c>
      <c r="E8" s="11" t="s">
        <v>21</v>
      </c>
      <c r="F8" s="12">
        <f>[1]CAEU!$B$3</f>
        <v>41542</v>
      </c>
      <c r="G8" s="13">
        <f ca="1">[1]CAEU!$B$5</f>
        <v>0</v>
      </c>
      <c r="H8" s="14">
        <f ca="1">[1]CAEU!$B$6</f>
        <v>0</v>
      </c>
      <c r="I8" s="15">
        <v>1.1469310931277107E-2</v>
      </c>
      <c r="J8" s="15">
        <v>1.1472516825593245E-2</v>
      </c>
      <c r="K8" s="16">
        <f>[1]CAEU!$B$7</f>
        <v>0</v>
      </c>
    </row>
    <row r="9" spans="1:11">
      <c r="A9" s="17" t="s">
        <v>19</v>
      </c>
      <c r="B9" s="9">
        <f t="shared" ca="1" si="0"/>
        <v>41543</v>
      </c>
      <c r="C9" s="17" t="s">
        <v>11</v>
      </c>
      <c r="D9" s="17" t="s">
        <v>22</v>
      </c>
      <c r="E9" s="18" t="s">
        <v>23</v>
      </c>
      <c r="F9" s="12">
        <f>[1]CAEV!$B$3</f>
        <v>41540</v>
      </c>
      <c r="G9" s="13">
        <f>[1]CAEV!$B$5</f>
        <v>0</v>
      </c>
      <c r="H9" s="14">
        <f>[1]CAEV!$B$6</f>
        <v>0</v>
      </c>
      <c r="I9" s="15">
        <v>0</v>
      </c>
      <c r="J9" s="15">
        <v>0</v>
      </c>
      <c r="K9" s="16">
        <f>[1]CAEV!$B$7</f>
        <v>0</v>
      </c>
    </row>
    <row r="10" spans="1:11">
      <c r="A10" s="17" t="s">
        <v>19</v>
      </c>
      <c r="B10" s="9">
        <f t="shared" ca="1" si="0"/>
        <v>41543</v>
      </c>
      <c r="C10" s="17" t="s">
        <v>11</v>
      </c>
      <c r="D10" s="11" t="s">
        <v>24</v>
      </c>
      <c r="E10" s="11" t="s">
        <v>25</v>
      </c>
      <c r="F10" s="12">
        <f>[1]CAEW!$B$3</f>
        <v>41542</v>
      </c>
      <c r="G10" s="13">
        <f ca="1">[1]CAEW!$B$5</f>
        <v>0</v>
      </c>
      <c r="H10" s="14">
        <f ca="1">[1]CAEW!$B$6</f>
        <v>0</v>
      </c>
      <c r="I10" s="15">
        <v>9.1038288019262836E-11</v>
      </c>
      <c r="J10" s="15">
        <v>9.1063734982193798E-11</v>
      </c>
      <c r="K10" s="16">
        <f>[1]CAEW!$B$7</f>
        <v>0</v>
      </c>
    </row>
    <row r="11" spans="1:11">
      <c r="A11" s="17" t="s">
        <v>10</v>
      </c>
      <c r="B11" s="9">
        <f t="shared" ca="1" si="0"/>
        <v>41543</v>
      </c>
      <c r="C11" s="17" t="s">
        <v>11</v>
      </c>
      <c r="D11" s="17" t="s">
        <v>26</v>
      </c>
      <c r="E11" s="17" t="s">
        <v>27</v>
      </c>
      <c r="F11" s="12">
        <f>[1]CAEX!$B$3</f>
        <v>41621</v>
      </c>
      <c r="G11" s="13">
        <f ca="1">[1]CAEX!$B$5</f>
        <v>63.613578138675976</v>
      </c>
      <c r="H11" s="14">
        <f ca="1">[1]CAEX!$B$6</f>
        <v>64.338889643663904</v>
      </c>
      <c r="I11" s="15">
        <v>55.038799496578015</v>
      </c>
      <c r="J11" s="15">
        <v>55.682322486950461</v>
      </c>
      <c r="K11" s="16">
        <f>[1]CAEX!$B$7</f>
        <v>0.21206190884559931</v>
      </c>
    </row>
    <row r="12" spans="1:11">
      <c r="A12" s="9" t="s">
        <v>19</v>
      </c>
      <c r="B12" s="9">
        <f t="shared" ca="1" si="0"/>
        <v>41543</v>
      </c>
      <c r="C12" s="10" t="s">
        <v>11</v>
      </c>
      <c r="D12" s="11" t="s">
        <v>28</v>
      </c>
      <c r="E12" s="11" t="s">
        <v>21</v>
      </c>
      <c r="F12" s="12">
        <f>[1]CAEY!$B$3</f>
        <v>41540</v>
      </c>
      <c r="G12" s="13">
        <f ca="1">[1]CAEY!$B$5</f>
        <v>0</v>
      </c>
      <c r="H12" s="14">
        <f ca="1">[1]CAEY!$B$6</f>
        <v>0</v>
      </c>
      <c r="I12" s="15">
        <v>0</v>
      </c>
      <c r="J12" s="15">
        <v>0</v>
      </c>
      <c r="K12" s="16">
        <f>[1]CAEY!$B$7</f>
        <v>0</v>
      </c>
    </row>
    <row r="13" spans="1:11">
      <c r="A13" s="9" t="s">
        <v>10</v>
      </c>
      <c r="B13" s="9">
        <f t="shared" ca="1" si="0"/>
        <v>41543</v>
      </c>
      <c r="C13" s="10" t="s">
        <v>11</v>
      </c>
      <c r="D13" s="11" t="s">
        <v>29</v>
      </c>
      <c r="E13" s="11" t="s">
        <v>27</v>
      </c>
      <c r="F13" s="12">
        <f>[1]CAEZ!$B$3</f>
        <v>41563</v>
      </c>
      <c r="G13" s="13">
        <f ca="1">[1]CAEZ!$B$5</f>
        <v>57.004790634051382</v>
      </c>
      <c r="H13" s="14">
        <f ca="1">[1]CAEZ!$B$6</f>
        <v>57.172225997283405</v>
      </c>
      <c r="I13" s="15">
        <v>49.859125979952154</v>
      </c>
      <c r="J13" s="15">
        <v>50.019542733047651</v>
      </c>
      <c r="K13" s="16">
        <f>[1]CAEZ!$B$7</f>
        <v>0.33890874341945015</v>
      </c>
    </row>
    <row r="14" spans="1:11">
      <c r="A14" s="17" t="s">
        <v>19</v>
      </c>
      <c r="B14" s="9">
        <f t="shared" ca="1" si="0"/>
        <v>41543</v>
      </c>
      <c r="C14" s="17" t="s">
        <v>11</v>
      </c>
      <c r="D14" s="11" t="s">
        <v>30</v>
      </c>
      <c r="E14" s="11" t="s">
        <v>25</v>
      </c>
      <c r="F14" s="12">
        <f>[1]CAFA!$B$3</f>
        <v>41542</v>
      </c>
      <c r="G14" s="13">
        <f>[1]CAFA!$B$5</f>
        <v>0</v>
      </c>
      <c r="H14" s="14">
        <f>[1]CAFA!$B$6</f>
        <v>0</v>
      </c>
      <c r="I14" s="15">
        <v>670.1707777661112</v>
      </c>
      <c r="J14" s="15">
        <v>670.25553132212747</v>
      </c>
      <c r="K14" s="16">
        <f>[1]CAFA!$B$7</f>
        <v>0</v>
      </c>
    </row>
  </sheetData>
  <conditionalFormatting sqref="F4:F7">
    <cfRule type="cellIs" dxfId="43" priority="21" operator="lessThan">
      <formula>$F$2</formula>
    </cfRule>
    <cfRule type="cellIs" dxfId="42" priority="22" operator="between">
      <formula>$F$2+7</formula>
      <formula>$F$2</formula>
    </cfRule>
  </conditionalFormatting>
  <conditionalFormatting sqref="F8">
    <cfRule type="cellIs" dxfId="39" priority="19" operator="lessThan">
      <formula>$F$2</formula>
    </cfRule>
    <cfRule type="cellIs" dxfId="38" priority="20" operator="between">
      <formula>$F$2+7</formula>
      <formula>$F$2</formula>
    </cfRule>
  </conditionalFormatting>
  <conditionalFormatting sqref="F9">
    <cfRule type="cellIs" dxfId="35" priority="17" operator="lessThan">
      <formula>$F$2</formula>
    </cfRule>
    <cfRule type="cellIs" dxfId="34" priority="18" operator="between">
      <formula>$F$2+7</formula>
      <formula>$F$2</formula>
    </cfRule>
  </conditionalFormatting>
  <conditionalFormatting sqref="F10:F11">
    <cfRule type="cellIs" dxfId="31" priority="15" operator="lessThan">
      <formula>$F$2</formula>
    </cfRule>
    <cfRule type="cellIs" dxfId="30" priority="16" operator="between">
      <formula>$F$2+7</formula>
      <formula>$F$2</formula>
    </cfRule>
  </conditionalFormatting>
  <conditionalFormatting sqref="F10:F11">
    <cfRule type="cellIs" dxfId="27" priority="13" operator="lessThan">
      <formula>$F$2</formula>
    </cfRule>
    <cfRule type="cellIs" dxfId="26" priority="14" operator="between">
      <formula>$F$2+7</formula>
      <formula>$F$2</formula>
    </cfRule>
  </conditionalFormatting>
  <conditionalFormatting sqref="F12">
    <cfRule type="cellIs" dxfId="23" priority="11" operator="lessThan">
      <formula>$F$2</formula>
    </cfRule>
    <cfRule type="cellIs" dxfId="22" priority="12" operator="between">
      <formula>$F$2+7</formula>
      <formula>$F$2</formula>
    </cfRule>
  </conditionalFormatting>
  <conditionalFormatting sqref="F13">
    <cfRule type="cellIs" dxfId="19" priority="9" operator="lessThan">
      <formula>$F$2</formula>
    </cfRule>
    <cfRule type="cellIs" dxfId="18" priority="10" operator="between">
      <formula>$F$2+7</formula>
      <formula>$F$2</formula>
    </cfRule>
  </conditionalFormatting>
  <conditionalFormatting sqref="F13">
    <cfRule type="cellIs" dxfId="15" priority="7" operator="lessThan">
      <formula>$F$2</formula>
    </cfRule>
    <cfRule type="cellIs" dxfId="14" priority="8" operator="between">
      <formula>$F$2+7</formula>
      <formula>$F$2</formula>
    </cfRule>
  </conditionalFormatting>
  <conditionalFormatting sqref="F13">
    <cfRule type="cellIs" dxfId="11" priority="5" operator="lessThan">
      <formula>$F$2</formula>
    </cfRule>
    <cfRule type="cellIs" dxfId="10" priority="6" operator="between">
      <formula>$F$2+7</formula>
      <formula>$F$2</formula>
    </cfRule>
  </conditionalFormatting>
  <conditionalFormatting sqref="F14">
    <cfRule type="cellIs" dxfId="7" priority="3" operator="lessThan">
      <formula>$F$2</formula>
    </cfRule>
    <cfRule type="cellIs" dxfId="6" priority="4" operator="between">
      <formula>$F$2+7</formula>
      <formula>$F$2</formula>
    </cfRule>
  </conditionalFormatting>
  <conditionalFormatting sqref="F14">
    <cfRule type="cellIs" dxfId="3" priority="1" operator="lessThan">
      <formula>$F$2</formula>
    </cfRule>
    <cfRule type="cellIs" dxfId="2" priority="2" operator="between">
      <formula>$F$2+7</formula>
      <formula>$F$2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RunAllBarriers">
                <anchor moveWithCells="1" sizeWithCells="1">
                  <from>
                    <xdr:col>2</xdr:col>
                    <xdr:colOff>28575</xdr:colOff>
                    <xdr:row>0</xdr:row>
                    <xdr:rowOff>38100</xdr:rowOff>
                  </from>
                  <to>
                    <xdr:col>4</xdr:col>
                    <xdr:colOff>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Volupdate">
                <anchor moveWithCells="1">
                  <from>
                    <xdr:col>0</xdr:col>
                    <xdr:colOff>0</xdr:colOff>
                    <xdr:row>0</xdr:row>
                    <xdr:rowOff>47625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JSEUser</dc:creator>
  <cp:lastModifiedBy>JSEUser</cp:lastModifiedBy>
  <dcterms:created xsi:type="dcterms:W3CDTF">2013-09-26T07:29:45Z</dcterms:created>
  <dcterms:modified xsi:type="dcterms:W3CDTF">2013-09-26T07:29:56Z</dcterms:modified>
</cp:coreProperties>
</file>