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105" windowWidth="21075" windowHeight="9270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  <externalReference r:id="rId6"/>
  </externalReferences>
  <definedNames>
    <definedName name="_xlnm._FilterDatabase" localSheetId="0" hidden="1">Sheet1!$G$1:$G$36</definedName>
  </definedNames>
  <calcPr calcId="125725" calcMode="manual"/>
</workbook>
</file>

<file path=xl/calcChain.xml><?xml version="1.0" encoding="utf-8"?>
<calcChain xmlns="http://schemas.openxmlformats.org/spreadsheetml/2006/main">
  <c r="G36" i="1"/>
  <c r="A36"/>
  <c r="A35"/>
  <c r="G34"/>
  <c r="A34"/>
  <c r="G33"/>
  <c r="A33"/>
  <c r="G32"/>
  <c r="A32"/>
  <c r="G31"/>
  <c r="A31"/>
  <c r="G30"/>
  <c r="A30"/>
  <c r="G29"/>
  <c r="A29"/>
  <c r="G28"/>
  <c r="A28"/>
  <c r="G27"/>
  <c r="G26"/>
  <c r="A26"/>
  <c r="G25"/>
  <c r="A25"/>
  <c r="G24"/>
  <c r="A24"/>
  <c r="G23"/>
  <c r="A23"/>
  <c r="G22"/>
  <c r="A22"/>
  <c r="G21"/>
  <c r="A21"/>
  <c r="G20"/>
  <c r="A20"/>
  <c r="G19"/>
  <c r="E19"/>
  <c r="A19"/>
  <c r="G18"/>
  <c r="A18"/>
  <c r="G17"/>
  <c r="E17"/>
  <c r="A17"/>
  <c r="G16"/>
  <c r="E16"/>
  <c r="A16"/>
  <c r="G15"/>
  <c r="E15"/>
  <c r="A15"/>
  <c r="G14"/>
  <c r="E14"/>
  <c r="A14"/>
  <c r="G13"/>
  <c r="E13"/>
  <c r="A13"/>
  <c r="G12"/>
  <c r="E12"/>
  <c r="A12"/>
  <c r="G11"/>
  <c r="E11"/>
  <c r="A11"/>
  <c r="G10"/>
  <c r="A10"/>
  <c r="G9"/>
  <c r="A9"/>
  <c r="G8"/>
  <c r="A8"/>
  <c r="G7"/>
  <c r="A7"/>
  <c r="G6"/>
  <c r="A6"/>
  <c r="G5"/>
  <c r="A5"/>
  <c r="G4"/>
  <c r="A4"/>
  <c r="G3"/>
  <c r="A3"/>
  <c r="G1"/>
  <c r="B1"/>
</calcChain>
</file>

<file path=xl/sharedStrings.xml><?xml version="1.0" encoding="utf-8"?>
<sst xmlns="http://schemas.openxmlformats.org/spreadsheetml/2006/main" count="110" uniqueCount="59">
  <si>
    <t>EXOTICS</t>
  </si>
  <si>
    <t>StatisticDate</t>
  </si>
  <si>
    <t>InstrumentTypeCode</t>
  </si>
  <si>
    <t>ShortName</t>
  </si>
  <si>
    <t>InstrumentDescription</t>
  </si>
  <si>
    <t>ExpiryDate</t>
  </si>
  <si>
    <t>Static Spot</t>
  </si>
  <si>
    <t>DELTA</t>
  </si>
  <si>
    <t>CANDO</t>
  </si>
  <si>
    <t>XL6Q</t>
  </si>
  <si>
    <t>Down-and-Out Barrier Put Option on ALSI</t>
  </si>
  <si>
    <t>XL8Q</t>
  </si>
  <si>
    <t>XN7Q</t>
  </si>
  <si>
    <t>XS9Q</t>
  </si>
  <si>
    <t>XW7Q</t>
  </si>
  <si>
    <t>Stike Resetting Put on DTOP Funded by Put</t>
  </si>
  <si>
    <t>XY6Q</t>
  </si>
  <si>
    <t>Stike Resetting Put on DTOP</t>
  </si>
  <si>
    <t>XY9Q</t>
  </si>
  <si>
    <t>Down-and-Out Barrier Put Option on NPN</t>
  </si>
  <si>
    <t>XZ8Q</t>
  </si>
  <si>
    <t>Up-and-Out Barrier Call Option on AGL</t>
  </si>
  <si>
    <t>YCRQ</t>
  </si>
  <si>
    <t>Down-and-In Barrier Put Option on LON</t>
  </si>
  <si>
    <t>YBYQ</t>
  </si>
  <si>
    <t>Down-and-In Barrier Put Option on AGL</t>
  </si>
  <si>
    <t>YBZQ</t>
  </si>
  <si>
    <t>Down-and-In Barrier Put Option on ANG</t>
  </si>
  <si>
    <t>YCNQ</t>
  </si>
  <si>
    <t>Down-and-In Barrier Put Option on IMP</t>
  </si>
  <si>
    <t>YCOQ</t>
  </si>
  <si>
    <t>YCPQ</t>
  </si>
  <si>
    <t>Down-and-In Barrier Put Option on SAP</t>
  </si>
  <si>
    <t>YCUQ</t>
  </si>
  <si>
    <t>YCWQ</t>
  </si>
  <si>
    <t>YCZQ</t>
  </si>
  <si>
    <t>Down-and-In Barrier Put Option on ABL</t>
  </si>
  <si>
    <t>YDAQ</t>
  </si>
  <si>
    <t>YDVQ</t>
  </si>
  <si>
    <t>YBLQ</t>
  </si>
  <si>
    <t>YEFQ</t>
  </si>
  <si>
    <t>Worst of Call</t>
  </si>
  <si>
    <t>YEKQ</t>
  </si>
  <si>
    <t>YFAQ</t>
  </si>
  <si>
    <t>YFCQ</t>
  </si>
  <si>
    <t>YFDQ</t>
  </si>
  <si>
    <t>Floored Opti-Spread</t>
  </si>
  <si>
    <t>YFBQ</t>
  </si>
  <si>
    <t>YFHQ</t>
  </si>
  <si>
    <t>YFOQ</t>
  </si>
  <si>
    <t>YFSQ</t>
  </si>
  <si>
    <t>YFTQ</t>
  </si>
  <si>
    <t>Up-and-In Barrier Call BIL</t>
  </si>
  <si>
    <t>YFYQ</t>
  </si>
  <si>
    <t>Barrier Structrure BAW</t>
  </si>
  <si>
    <t>YGGQ</t>
  </si>
  <si>
    <t>YGIQ</t>
  </si>
  <si>
    <t>YGJQ</t>
  </si>
  <si>
    <t>Strike Resetting Put on DTOP</t>
  </si>
</sst>
</file>

<file path=xl/styles.xml><?xml version="1.0" encoding="utf-8"?>
<styleSheet xmlns="http://schemas.openxmlformats.org/spreadsheetml/2006/main">
  <fonts count="4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5">
    <xf numFmtId="0" fontId="0" fillId="0" borderId="0" xfId="0"/>
    <xf numFmtId="10" fontId="2" fillId="2" borderId="0" xfId="1" applyNumberFormat="1" applyFont="1" applyFill="1"/>
    <xf numFmtId="14" fontId="2" fillId="3" borderId="0" xfId="2" applyNumberFormat="1" applyFill="1"/>
    <xf numFmtId="0" fontId="2" fillId="4" borderId="0" xfId="2" applyFill="1"/>
    <xf numFmtId="0" fontId="3" fillId="5" borderId="1" xfId="2" applyFont="1" applyFill="1" applyBorder="1"/>
    <xf numFmtId="2" fontId="3" fillId="5" borderId="0" xfId="2" applyNumberFormat="1" applyFont="1" applyFill="1"/>
    <xf numFmtId="14" fontId="2" fillId="0" borderId="1" xfId="2" applyNumberFormat="1" applyFont="1" applyBorder="1"/>
    <xf numFmtId="0" fontId="2" fillId="0" borderId="1" xfId="2" applyFont="1" applyBorder="1"/>
    <xf numFmtId="2" fontId="2" fillId="0" borderId="0" xfId="2" applyNumberFormat="1"/>
    <xf numFmtId="14" fontId="2" fillId="0" borderId="2" xfId="2" applyNumberFormat="1" applyFont="1" applyBorder="1"/>
    <xf numFmtId="0" fontId="2" fillId="0" borderId="2" xfId="2" applyFont="1" applyBorder="1"/>
    <xf numFmtId="0" fontId="2" fillId="0" borderId="1" xfId="2" applyBorder="1"/>
    <xf numFmtId="0" fontId="2" fillId="6" borderId="1" xfId="2" applyFill="1" applyBorder="1"/>
    <xf numFmtId="0" fontId="2" fillId="0" borderId="0" xfId="2"/>
    <xf numFmtId="0" fontId="2" fillId="7" borderId="0" xfId="2" applyFill="1"/>
  </cellXfs>
  <cellStyles count="3">
    <cellStyle name="Normal" xfId="0" builtinId="0"/>
    <cellStyle name="Normal_EXOTICS" xfId="2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S/Valuations_Database/EXOTIC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pdcfsv01\Share\Groups\Specialist%20Securities\Can%20Do%20Files\IMR%20History\Back%20Up\Barrier%20Valuation%20book%20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pdcfsv01\Share\Groups\OPS\zAntonie\EXOTICS%20MC%20201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XOTICS"/>
      <sheetName val="Exotic Checks"/>
      <sheetName val="Exotic Underlying"/>
      <sheetName val="Citi &amp; IDX"/>
      <sheetName val="Timer Puts"/>
      <sheetName val="Local Vol"/>
      <sheetName val="Sheet1"/>
      <sheetName val="Rand$ Vol"/>
      <sheetName val="SuperD"/>
      <sheetName val="IDX"/>
      <sheetName val="YieldX"/>
      <sheetName val="RSA Public Holidays"/>
    </sheetNames>
    <definedNames>
      <definedName name="ImportData"/>
      <definedName name="Volupdate"/>
    </definedNames>
    <sheetDataSet>
      <sheetData sheetId="0"/>
      <sheetData sheetId="1"/>
      <sheetData sheetId="2"/>
      <sheetData sheetId="3"/>
      <sheetData sheetId="4"/>
      <sheetData sheetId="5">
        <row r="3">
          <cell r="D3" t="str">
            <v>InstrumentTypeCode</v>
          </cell>
          <cell r="E3" t="str">
            <v>InstrumentDescription</v>
          </cell>
          <cell r="F3" t="str">
            <v>ExpiryDate</v>
          </cell>
          <cell r="G3" t="str">
            <v>Spot</v>
          </cell>
          <cell r="H3" t="str">
            <v>MTM</v>
          </cell>
          <cell r="I3" t="str">
            <v>Spot</v>
          </cell>
          <cell r="J3" t="str">
            <v>MTM</v>
          </cell>
          <cell r="K3" t="str">
            <v>DELTA</v>
          </cell>
        </row>
        <row r="4">
          <cell r="D4" t="str">
            <v>XL6Q</v>
          </cell>
          <cell r="E4" t="str">
            <v>Down-and-Out Barrier Put Option on ALSI</v>
          </cell>
          <cell r="F4">
            <v>41627</v>
          </cell>
          <cell r="G4">
            <v>8.3052884326812869E-4</v>
          </cell>
          <cell r="H4">
            <v>8.3628761913023949E-4</v>
          </cell>
          <cell r="I4">
            <v>1.3633645701739824E-3</v>
          </cell>
          <cell r="J4">
            <v>1.373015598687843E-3</v>
          </cell>
          <cell r="K4">
            <v>-1.910031261781679E-6</v>
          </cell>
        </row>
        <row r="5">
          <cell r="D5" t="str">
            <v>XL8Q</v>
          </cell>
          <cell r="E5" t="str">
            <v>Down-and-Out Barrier Put Option on ALSI</v>
          </cell>
          <cell r="F5">
            <v>41627</v>
          </cell>
          <cell r="G5">
            <v>7.6578408212104132E-5</v>
          </cell>
          <cell r="H5">
            <v>7.7109392647317014E-5</v>
          </cell>
          <cell r="I5">
            <v>1.351982265284977E-4</v>
          </cell>
          <cell r="J5">
            <v>1.3615527203767022E-4</v>
          </cell>
          <cell r="K5">
            <v>-1.872055980048979E-7</v>
          </cell>
        </row>
        <row r="6">
          <cell r="D6" t="str">
            <v>XN7Q</v>
          </cell>
          <cell r="E6" t="str">
            <v>Down-and-Out Barrier Put Option on ALSI</v>
          </cell>
          <cell r="F6">
            <v>41627</v>
          </cell>
          <cell r="G6">
            <v>1.2348842659420558</v>
          </cell>
          <cell r="H6">
            <v>1.2434467881962188</v>
          </cell>
          <cell r="I6">
            <v>1.6573686346953016</v>
          </cell>
          <cell r="J6">
            <v>1.6691008685389472</v>
          </cell>
          <cell r="K6">
            <v>-2.1124767884953123E-3</v>
          </cell>
        </row>
        <row r="7">
          <cell r="D7" t="str">
            <v>XS9Q</v>
          </cell>
          <cell r="E7" t="str">
            <v>Down-and-Out Barrier Put Option on ALSI</v>
          </cell>
          <cell r="F7">
            <v>41627</v>
          </cell>
          <cell r="G7">
            <v>7.416174016015499E-3</v>
          </cell>
          <cell r="H7">
            <v>7.4675967742481785E-3</v>
          </cell>
          <cell r="I7">
            <v>1.11992209235927E-2</v>
          </cell>
          <cell r="J7">
            <v>1.1278498325126484E-2</v>
          </cell>
          <cell r="K7">
            <v>-1.57763285728528E-5</v>
          </cell>
        </row>
        <row r="8">
          <cell r="D8" t="str">
            <v>XW7Q</v>
          </cell>
          <cell r="E8" t="str">
            <v>Stike Resetting Put on DTOP</v>
          </cell>
          <cell r="F8">
            <v>41718</v>
          </cell>
          <cell r="G8">
            <v>162.61501987074618</v>
          </cell>
          <cell r="H8">
            <v>165.99971629416652</v>
          </cell>
          <cell r="I8">
            <v>160.57589426532272</v>
          </cell>
          <cell r="J8">
            <v>163.94244329582094</v>
          </cell>
          <cell r="K8">
            <v>-0.24891571529812598</v>
          </cell>
        </row>
        <row r="9">
          <cell r="D9" t="str">
            <v>XY6Q</v>
          </cell>
          <cell r="E9" t="str">
            <v>Stike Resetting Put on DTOP</v>
          </cell>
          <cell r="F9">
            <v>41575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</row>
        <row r="10">
          <cell r="D10" t="str">
            <v>XY9Q</v>
          </cell>
          <cell r="E10" t="str">
            <v>Down-and-Out Barrier Put Option on NPN</v>
          </cell>
          <cell r="F10">
            <v>41627</v>
          </cell>
          <cell r="G10">
            <v>5.5461665445035056E-5</v>
          </cell>
          <cell r="H10">
            <v>5.5846229211635302E-5</v>
          </cell>
          <cell r="I10">
            <v>5.9578883873014883E-5</v>
          </cell>
          <cell r="J10">
            <v>6.0000632772510701E-5</v>
          </cell>
          <cell r="K10">
            <v>-3.925506789709639E-6</v>
          </cell>
        </row>
        <row r="11">
          <cell r="D11" t="str">
            <v>XZ8Q</v>
          </cell>
          <cell r="E11" t="str">
            <v>Up-and-Out Barrier Call Option on AGL</v>
          </cell>
          <cell r="F11">
            <v>41627</v>
          </cell>
          <cell r="G11">
            <v>10.442365759472718</v>
          </cell>
          <cell r="H11">
            <v>10.514771726305071</v>
          </cell>
          <cell r="I11">
            <v>10.274294119452883</v>
          </cell>
          <cell r="J11">
            <v>10.347024119686038</v>
          </cell>
          <cell r="K11">
            <v>0.30217297800555337</v>
          </cell>
        </row>
        <row r="12">
          <cell r="D12" t="str">
            <v>YCRQ</v>
          </cell>
          <cell r="E12" t="str">
            <v>Down-and-In Barrier Put Option on LON</v>
          </cell>
          <cell r="F12">
            <v>41627</v>
          </cell>
          <cell r="G12">
            <v>1.5211136689813332E-7</v>
          </cell>
          <cell r="H12">
            <v>1.5316608676144197E-7</v>
          </cell>
          <cell r="I12">
            <v>2.9954338762877564E-7</v>
          </cell>
          <cell r="J12">
            <v>3.0166380489528481E-7</v>
          </cell>
          <cell r="K12">
            <v>-1.2169721249251825E-7</v>
          </cell>
        </row>
        <row r="13">
          <cell r="D13" t="str">
            <v>YBYQ</v>
          </cell>
          <cell r="E13" t="str">
            <v>Down-and-In Barrier Put Option on AGL</v>
          </cell>
          <cell r="F13">
            <v>41627</v>
          </cell>
          <cell r="G13">
            <v>2.9915093209975652E-4</v>
          </cell>
          <cell r="H13">
            <v>3.012252046320927E-4</v>
          </cell>
          <cell r="I13">
            <v>3.74766297288609E-4</v>
          </cell>
          <cell r="J13">
            <v>3.7741920488228717E-4</v>
          </cell>
          <cell r="K13">
            <v>-4.6304300260698144E-5</v>
          </cell>
        </row>
        <row r="14">
          <cell r="D14" t="str">
            <v>YBZQ</v>
          </cell>
          <cell r="E14" t="str">
            <v>Down-and-In Barrier Put Option on ANG</v>
          </cell>
          <cell r="F14">
            <v>41627</v>
          </cell>
          <cell r="G14">
            <v>0.57442931006375275</v>
          </cell>
          <cell r="H14">
            <v>0.57841232603255055</v>
          </cell>
          <cell r="I14">
            <v>0.65754136148445141</v>
          </cell>
          <cell r="J14">
            <v>0.66219598620300291</v>
          </cell>
          <cell r="K14">
            <v>-6.2972217114693543E-2</v>
          </cell>
        </row>
        <row r="15">
          <cell r="D15" t="str">
            <v>YCNQ</v>
          </cell>
          <cell r="E15" t="str">
            <v>Down-and-In Barrier Put Option on IMP</v>
          </cell>
          <cell r="F15">
            <v>41627</v>
          </cell>
          <cell r="G15">
            <v>4.5726090275755027E-4</v>
          </cell>
          <cell r="H15">
            <v>4.604314886689622E-4</v>
          </cell>
          <cell r="I15">
            <v>5.0119380955093717E-4</v>
          </cell>
          <cell r="J15">
            <v>5.0474167624247755E-4</v>
          </cell>
          <cell r="K15">
            <v>-1.3197616573549964E-4</v>
          </cell>
        </row>
        <row r="16">
          <cell r="D16" t="str">
            <v>YCOQ</v>
          </cell>
          <cell r="E16" t="str">
            <v>Down-and-In Barrier Put Option on LON</v>
          </cell>
          <cell r="F16">
            <v>41627</v>
          </cell>
          <cell r="G16">
            <v>1.7043944015859847E-7</v>
          </cell>
          <cell r="H16">
            <v>1.7162124442932642E-7</v>
          </cell>
          <cell r="I16">
            <v>3.3493227933126257E-7</v>
          </cell>
          <cell r="J16">
            <v>3.3730320861074784E-7</v>
          </cell>
          <cell r="K16">
            <v>-1.3615945179574425E-7</v>
          </cell>
        </row>
        <row r="17">
          <cell r="D17" t="str">
            <v>YCPQ</v>
          </cell>
          <cell r="E17" t="str">
            <v>Down-and-In Barrier Put Option on SAP</v>
          </cell>
          <cell r="F17">
            <v>41627</v>
          </cell>
          <cell r="G17">
            <v>1.8460936445363618E-6</v>
          </cell>
          <cell r="H17">
            <v>1.8588942108327933E-6</v>
          </cell>
          <cell r="I17">
            <v>1.5640557810003841E-6</v>
          </cell>
          <cell r="J17">
            <v>1.5751274688452407E-6</v>
          </cell>
          <cell r="K17">
            <v>-2.8456407152053486E-6</v>
          </cell>
        </row>
        <row r="18">
          <cell r="D18" t="str">
            <v>YCUQ</v>
          </cell>
          <cell r="E18" t="str">
            <v>Down-and-In Barrier Put Option on ANG</v>
          </cell>
          <cell r="F18">
            <v>41627</v>
          </cell>
          <cell r="G18">
            <v>4.7478032160644696</v>
          </cell>
          <cell r="H18">
            <v>4.7807238482379839</v>
          </cell>
          <cell r="I18">
            <v>5.2063639841902862</v>
          </cell>
          <cell r="J18">
            <v>5.2432189592748637</v>
          </cell>
          <cell r="K18">
            <v>-0.35285151340841253</v>
          </cell>
        </row>
        <row r="19">
          <cell r="D19" t="str">
            <v>YCWQ</v>
          </cell>
          <cell r="E19" t="str">
            <v>Stike Resetting Put on DTOP</v>
          </cell>
          <cell r="F19">
            <v>41620</v>
          </cell>
          <cell r="G19">
            <v>1.1190516286761958</v>
          </cell>
          <cell r="H19">
            <v>1.1256518973547056</v>
          </cell>
          <cell r="I19">
            <v>1.2956822380441029</v>
          </cell>
          <cell r="J19">
            <v>1.3035112437060776</v>
          </cell>
          <cell r="K19">
            <v>-8.2439032568241942E-3</v>
          </cell>
        </row>
        <row r="20">
          <cell r="D20" t="str">
            <v>YCZQ</v>
          </cell>
          <cell r="E20" t="str">
            <v>Down-and-In Barrier Put Option on ABL</v>
          </cell>
          <cell r="F20">
            <v>41627</v>
          </cell>
          <cell r="G20">
            <v>0.24173317779558978</v>
          </cell>
          <cell r="H20">
            <v>0.2434093233029303</v>
          </cell>
          <cell r="I20">
            <v>0.25655982347409978</v>
          </cell>
          <cell r="J20">
            <v>0.25837596731854751</v>
          </cell>
          <cell r="K20">
            <v>-0.24744796287391782</v>
          </cell>
        </row>
        <row r="21">
          <cell r="D21" t="str">
            <v>YDAQ</v>
          </cell>
          <cell r="E21" t="str">
            <v>Down-and-Out Barrier Put Option on ALSI</v>
          </cell>
          <cell r="F21">
            <v>41718</v>
          </cell>
          <cell r="G21">
            <v>38.075760294204123</v>
          </cell>
          <cell r="H21">
            <v>38.86827558454592</v>
          </cell>
          <cell r="I21">
            <v>39.185943501321496</v>
          </cell>
          <cell r="J21">
            <v>40.007495208737531</v>
          </cell>
          <cell r="K21">
            <v>-2.4440530399382258E-2</v>
          </cell>
        </row>
        <row r="22">
          <cell r="D22" t="str">
            <v>YDVQ</v>
          </cell>
          <cell r="E22" t="str">
            <v>Stike Resetting Put on DTOP</v>
          </cell>
          <cell r="F22">
            <v>41627</v>
          </cell>
          <cell r="G22">
            <v>26.944851677898409</v>
          </cell>
          <cell r="H22">
            <v>27.131683673811093</v>
          </cell>
          <cell r="I22">
            <v>28.042491272623288</v>
          </cell>
          <cell r="J22">
            <v>28.240999352408021</v>
          </cell>
          <cell r="K22">
            <v>-0.12857742950236767</v>
          </cell>
        </row>
        <row r="23">
          <cell r="D23" t="str">
            <v>YBLQ</v>
          </cell>
          <cell r="E23" t="str">
            <v>Stike Resetting Put on DTOP</v>
          </cell>
          <cell r="F23">
            <v>41662</v>
          </cell>
          <cell r="G23">
            <v>45.465901765643025</v>
          </cell>
          <cell r="H23">
            <v>46.019966301671957</v>
          </cell>
          <cell r="I23">
            <v>45.567062299619934</v>
          </cell>
          <cell r="J23">
            <v>46.129091036984299</v>
          </cell>
          <cell r="K23">
            <v>-0.13551126977120209</v>
          </cell>
        </row>
        <row r="24">
          <cell r="D24" t="str">
            <v>YEFQ</v>
          </cell>
          <cell r="E24" t="str">
            <v>Worst Of Call on Basket</v>
          </cell>
          <cell r="F24">
            <v>41627</v>
          </cell>
          <cell r="G24">
            <v>5.1858927573572693</v>
          </cell>
          <cell r="H24">
            <v>5.2218510437872121</v>
          </cell>
          <cell r="I24">
            <v>6.3490996513468438</v>
          </cell>
          <cell r="J24">
            <v>6.3940438600442091</v>
          </cell>
          <cell r="K24">
            <v>1.94457981197693</v>
          </cell>
        </row>
        <row r="25">
          <cell r="D25" t="str">
            <v>YEKQ</v>
          </cell>
          <cell r="E25" t="str">
            <v>Stike Resetting Put on DTOP</v>
          </cell>
          <cell r="F25">
            <v>41627</v>
          </cell>
          <cell r="G25">
            <v>0.55757271706525025</v>
          </cell>
          <cell r="H25">
            <v>0.56143885167385921</v>
          </cell>
          <cell r="I25">
            <v>0.66707570385237858</v>
          </cell>
          <cell r="J25">
            <v>0.67179782057715265</v>
          </cell>
          <cell r="K25">
            <v>-4.1427894881410198E-3</v>
          </cell>
        </row>
        <row r="26">
          <cell r="D26" t="str">
            <v>YFAQ</v>
          </cell>
          <cell r="E26" t="str">
            <v>Worst Of Call on Basket</v>
          </cell>
          <cell r="F26">
            <v>41627</v>
          </cell>
          <cell r="G26">
            <v>19.586673221741517</v>
          </cell>
          <cell r="H26">
            <v>19.722484592872917</v>
          </cell>
          <cell r="I26">
            <v>18.564018631327858</v>
          </cell>
          <cell r="J26">
            <v>18.695430197289209</v>
          </cell>
          <cell r="K26">
            <v>0.48217189882214545</v>
          </cell>
        </row>
        <row r="27">
          <cell r="D27" t="str">
            <v>YFCQ</v>
          </cell>
          <cell r="E27" t="str">
            <v>Worst Of Call on Basket</v>
          </cell>
          <cell r="F27">
            <v>41627</v>
          </cell>
          <cell r="G27">
            <v>18.039392816499216</v>
          </cell>
          <cell r="H27">
            <v>18.164475552349792</v>
          </cell>
          <cell r="I27">
            <v>17.048904513801251</v>
          </cell>
          <cell r="J27">
            <v>17.169590841722908</v>
          </cell>
          <cell r="K27">
            <v>0.47054238778820268</v>
          </cell>
        </row>
        <row r="28">
          <cell r="D28" t="str">
            <v>YFDQ</v>
          </cell>
          <cell r="E28" t="str">
            <v>Floor Opti Spread</v>
          </cell>
          <cell r="F28">
            <v>41740</v>
          </cell>
          <cell r="G28">
            <v>1942.2455437221861</v>
          </cell>
          <cell r="H28">
            <v>1989.4984779226643</v>
          </cell>
          <cell r="I28">
            <v>1956.0394695466825</v>
          </cell>
          <cell r="J28">
            <v>2003.9271665026661</v>
          </cell>
          <cell r="K28">
            <v>5.7511456506831697</v>
          </cell>
        </row>
        <row r="29">
          <cell r="D29" t="str">
            <v>YFBQ</v>
          </cell>
          <cell r="E29" t="str">
            <v>Stike Resetting Put on DTOP</v>
          </cell>
          <cell r="F29">
            <v>41710</v>
          </cell>
          <cell r="G29">
            <v>71.169456257940396</v>
          </cell>
          <cell r="H29">
            <v>72.561402224078932</v>
          </cell>
          <cell r="I29">
            <v>70.236447366698968</v>
          </cell>
          <cell r="J29">
            <v>71.620734275794234</v>
          </cell>
          <cell r="K29">
            <v>-0.14043273053258315</v>
          </cell>
        </row>
        <row r="30">
          <cell r="D30" t="str">
            <v>YFHQ</v>
          </cell>
          <cell r="E30" t="str">
            <v>Worst Of Call on Basket</v>
          </cell>
          <cell r="F30">
            <v>41718</v>
          </cell>
          <cell r="G30">
            <v>5.8377557006247578</v>
          </cell>
          <cell r="H30">
            <v>5.9592637314106698</v>
          </cell>
          <cell r="I30">
            <v>5.8909079631328982</v>
          </cell>
          <cell r="J30">
            <v>6.0144136149791869</v>
          </cell>
          <cell r="K30">
            <v>1.2313536815510071</v>
          </cell>
        </row>
        <row r="31">
          <cell r="D31" t="str">
            <v>YFOQ</v>
          </cell>
          <cell r="E31" t="str">
            <v>Stike Resetting Put on DTOP</v>
          </cell>
          <cell r="F31">
            <v>41752</v>
          </cell>
          <cell r="G31">
            <v>138.79980094513127</v>
          </cell>
          <cell r="H31">
            <v>142.44813414344321</v>
          </cell>
          <cell r="I31">
            <v>138.15147896393566</v>
          </cell>
          <cell r="J31">
            <v>141.80403630851671</v>
          </cell>
          <cell r="K31">
            <v>-0.11542211128065327</v>
          </cell>
        </row>
        <row r="32">
          <cell r="D32" t="str">
            <v>YFSQ</v>
          </cell>
          <cell r="E32" t="str">
            <v>Stike Resetting Put on DTOP</v>
          </cell>
          <cell r="F32">
            <v>41800</v>
          </cell>
          <cell r="G32">
            <v>222.5583533476663</v>
          </cell>
          <cell r="H32">
            <v>229.95676456669395</v>
          </cell>
          <cell r="I32">
            <v>221.92389583411767</v>
          </cell>
          <cell r="J32">
            <v>229.33445400665198</v>
          </cell>
          <cell r="K32">
            <v>-0.14962160335423769</v>
          </cell>
        </row>
        <row r="33">
          <cell r="D33" t="str">
            <v>YFTQ</v>
          </cell>
          <cell r="E33" t="str">
            <v>Up-and-In Barrier Call Option on BIL</v>
          </cell>
          <cell r="F33">
            <v>41809</v>
          </cell>
          <cell r="G33">
            <v>3.6144819927781029</v>
          </cell>
          <cell r="H33">
            <v>3.7442930261550527</v>
          </cell>
          <cell r="I33">
            <v>2.9758894792447634</v>
          </cell>
          <cell r="J33">
            <v>3.0832389709699966</v>
          </cell>
          <cell r="K33">
            <v>0.14242938288442791</v>
          </cell>
        </row>
        <row r="34">
          <cell r="D34" t="str">
            <v>YFYQ</v>
          </cell>
          <cell r="E34" t="str">
            <v>Barrier Structure BAW</v>
          </cell>
          <cell r="F34">
            <v>41627</v>
          </cell>
          <cell r="G34">
            <v>3.1189991441823257</v>
          </cell>
          <cell r="H34">
            <v>3.1406258668796165</v>
          </cell>
          <cell r="I34">
            <v>3.099736250792787</v>
          </cell>
          <cell r="J34">
            <v>3.1216787624263636</v>
          </cell>
          <cell r="K34">
            <v>-0.22222517916533674</v>
          </cell>
        </row>
        <row r="35">
          <cell r="D35" t="str">
            <v>YGGQ</v>
          </cell>
          <cell r="E35" t="str">
            <v>Down-and-In Barrier Put Option on LON</v>
          </cell>
          <cell r="F35">
            <v>41809</v>
          </cell>
          <cell r="G35">
            <v>0.17621874950145666</v>
          </cell>
          <cell r="H35">
            <v>0.17706664841406058</v>
          </cell>
          <cell r="I35">
            <v>0.17850647675644171</v>
          </cell>
          <cell r="J35">
            <v>0.17944065325685374</v>
          </cell>
          <cell r="K35">
            <v>-6.9086265920000577E-3</v>
          </cell>
        </row>
        <row r="36">
          <cell r="D36" t="str">
            <v>YGIQ</v>
          </cell>
          <cell r="E36" t="str">
            <v>Down-and-Out Barrier Put Option on ALSI</v>
          </cell>
          <cell r="F36">
            <v>41627</v>
          </cell>
          <cell r="G36">
            <v>617.63578701648578</v>
          </cell>
          <cell r="H36">
            <v>621.53930233323888</v>
          </cell>
          <cell r="I36">
            <v>654.28960775720566</v>
          </cell>
          <cell r="J36">
            <v>658.53419970950983</v>
          </cell>
          <cell r="K36">
            <v>-0.39789625796443573</v>
          </cell>
        </row>
        <row r="37">
          <cell r="D37" t="str">
            <v>YGJQ</v>
          </cell>
          <cell r="E37" t="str">
            <v>Ladder Reset Put on DTOP</v>
          </cell>
          <cell r="F37">
            <v>41842</v>
          </cell>
          <cell r="G37">
            <v>217.09316718489831</v>
          </cell>
          <cell r="H37">
            <v>225.51820184576704</v>
          </cell>
          <cell r="I37">
            <v>216.13020761486533</v>
          </cell>
          <cell r="J37">
            <v>224.54764322110677</v>
          </cell>
          <cell r="K37">
            <v>-8.6067074520597531E-2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losing Prices"/>
      <sheetName val="Summury"/>
      <sheetName val="SAFEX Close Out"/>
      <sheetName val="IDX Closing Prices"/>
      <sheetName val="YXFullZeroes"/>
      <sheetName val="ALSI"/>
      <sheetName val="DTOP"/>
      <sheetName val="ABLQ"/>
      <sheetName val="AGLQ"/>
      <sheetName val="AEGQ"/>
      <sheetName val="AMSQ"/>
      <sheetName val="ANGQ"/>
      <sheetName val="APNQ"/>
      <sheetName val="ARIQ"/>
      <sheetName val="BGAQ"/>
      <sheetName val="BILQ"/>
      <sheetName val="CFRQ"/>
      <sheetName val="EXXQ"/>
      <sheetName val="FSRQ"/>
      <sheetName val="GFIQ"/>
      <sheetName val="HARQ"/>
      <sheetName val="IMPQ"/>
      <sheetName val="INLQ"/>
      <sheetName val="IPLQ"/>
      <sheetName val="JDGQ"/>
      <sheetName val="LHCQ"/>
      <sheetName val="LONQ"/>
      <sheetName val="MTNQ"/>
      <sheetName val="MURQ"/>
      <sheetName val="MNDQ"/>
      <sheetName val="MPCQ"/>
      <sheetName val="NPNQ"/>
      <sheetName val="NXDQ"/>
      <sheetName val="OMLQ"/>
      <sheetName val="PIKQ"/>
      <sheetName val="RMHQ"/>
      <sheetName val="SABQ"/>
      <sheetName val="SAPQ"/>
      <sheetName val="SBKQ"/>
      <sheetName val="SOLQ"/>
      <sheetName val="SHFQ"/>
      <sheetName val="SHPQ"/>
      <sheetName val="TBSQ"/>
      <sheetName val="TFGQ"/>
      <sheetName val="VODQ"/>
      <sheetName val="WBOQ"/>
      <sheetName val="WHLQ"/>
      <sheetName val="XWTI"/>
      <sheetName val="XL5Q"/>
      <sheetName val="XD1Q"/>
      <sheetName val="XE7Q"/>
      <sheetName val="XF2Q"/>
      <sheetName val="XF3Q"/>
      <sheetName val="XF4Q"/>
      <sheetName val="XH5Q"/>
      <sheetName val="XM4Q"/>
      <sheetName val="XJ7Q"/>
      <sheetName val="XK7Q"/>
      <sheetName val="XL4Q"/>
      <sheetName val="XL6Q"/>
      <sheetName val="XL8Q"/>
      <sheetName val="XN6Q"/>
      <sheetName val="XN7Q"/>
      <sheetName val="XR7Q"/>
      <sheetName val="XS2Q"/>
      <sheetName val="XS9Q"/>
      <sheetName val="XV4Q"/>
      <sheetName val="XW5Q"/>
      <sheetName val="XW7Q"/>
      <sheetName val="XX2Q"/>
      <sheetName val="XY2Q"/>
      <sheetName val="XY3Q"/>
      <sheetName val="XY5Q"/>
      <sheetName val="XY6Q"/>
      <sheetName val="XY7Q"/>
      <sheetName val="XY8Q"/>
      <sheetName val="XY9Q"/>
      <sheetName val="XZ2Q"/>
      <sheetName val="XZ7Q"/>
      <sheetName val="YBIQ"/>
      <sheetName val="YBJQ"/>
      <sheetName val="XZ8Q"/>
      <sheetName val="YCLQ"/>
      <sheetName val="YCIQ"/>
      <sheetName val="XY1Q"/>
      <sheetName val="YBVQ"/>
      <sheetName val="YBWQ"/>
      <sheetName val="YBXQ"/>
      <sheetName val="YCRQ"/>
      <sheetName val="YBYQ"/>
      <sheetName val="YBZQ"/>
      <sheetName val="YCNQ"/>
      <sheetName val="YCOQ"/>
      <sheetName val="YCPQ"/>
      <sheetName val="YCUQ"/>
      <sheetName val="YCWQ"/>
      <sheetName val="YCZQ"/>
      <sheetName val="YDAQ"/>
      <sheetName val="YDVQ"/>
      <sheetName val="YDXQ"/>
      <sheetName val="YDYQ"/>
      <sheetName val="YEGQ"/>
      <sheetName val="YBLQ"/>
      <sheetName val="YEKQ"/>
      <sheetName val="YFBQ"/>
      <sheetName val="Tepmlate"/>
      <sheetName val="IMR_ALL"/>
      <sheetName val="YBKQ"/>
      <sheetName val="XX6Q"/>
      <sheetName val="X1UQ"/>
      <sheetName val="X1UQ (1)"/>
      <sheetName val="X1UQ (2)"/>
      <sheetName val="YEFQ"/>
      <sheetName val="YFAQ"/>
      <sheetName val="YFCQ"/>
      <sheetName val="YFDQ"/>
      <sheetName val="YFHQ"/>
      <sheetName val="YFLQ"/>
      <sheetName val="YFOQ"/>
      <sheetName val="Safex Skew New"/>
      <sheetName val="Safex Skew Collect"/>
      <sheetName val="MTM Collection Sheet"/>
      <sheetName val="Public Holidays"/>
      <sheetName val="IMR_Teplate"/>
      <sheetName val="New IMR"/>
      <sheetName val="Sheet11"/>
      <sheetName val="IMRVVVV"/>
      <sheetName val=" DR Test"/>
      <sheetName val="TepmlateMC"/>
      <sheetName val="OverNight"/>
      <sheetName val="CDCE_"/>
      <sheetName val="Single Future Contract"/>
      <sheetName val="Anelisa-WTI"/>
      <sheetName val="Sheet2"/>
      <sheetName val="Test Prices"/>
      <sheetName val="YGGQ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>
        <row r="3">
          <cell r="B3">
            <v>41627</v>
          </cell>
        </row>
      </sheetData>
      <sheetData sheetId="89">
        <row r="3">
          <cell r="B3">
            <v>41627</v>
          </cell>
        </row>
      </sheetData>
      <sheetData sheetId="90">
        <row r="3">
          <cell r="B3">
            <v>41627</v>
          </cell>
        </row>
      </sheetData>
      <sheetData sheetId="91">
        <row r="3">
          <cell r="B3">
            <v>41627</v>
          </cell>
        </row>
      </sheetData>
      <sheetData sheetId="92">
        <row r="3">
          <cell r="B3">
            <v>41627</v>
          </cell>
        </row>
      </sheetData>
      <sheetData sheetId="93">
        <row r="3">
          <cell r="B3">
            <v>41627</v>
          </cell>
        </row>
      </sheetData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losing Prices"/>
      <sheetName val="Summary"/>
      <sheetName val="X3IQ"/>
      <sheetName val="X5FQ"/>
      <sheetName val="X7AQ"/>
      <sheetName val="X7_Q"/>
      <sheetName val="X7OQ"/>
      <sheetName val="X8AQ"/>
      <sheetName val="X8DQ"/>
      <sheetName val="X9DQ"/>
      <sheetName val="X9OQ"/>
      <sheetName val="X8ZQ"/>
      <sheetName val="XA4Q"/>
      <sheetName val="XA5Q"/>
      <sheetName val="XC6Q"/>
      <sheetName val="XC6Q (2)"/>
      <sheetName val="XG2Q"/>
      <sheetName val="X1UQ"/>
      <sheetName val="XL7Q"/>
      <sheetName val="XX6Q"/>
      <sheetName val="XY1Q"/>
      <sheetName val="TABO OPTI TAIL3Month 20130123"/>
      <sheetName val="Safex Skew"/>
      <sheetName val="Opti Barrier"/>
      <sheetName val="Public Holidays"/>
    </sheetNames>
    <sheetDataSet>
      <sheetData sheetId="0"/>
      <sheetData sheetId="1">
        <row r="5">
          <cell r="J5">
            <v>4.26542903454674E-4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G36"/>
  <sheetViews>
    <sheetView tabSelected="1" workbookViewId="0">
      <selection activeCell="K23" sqref="K23"/>
    </sheetView>
  </sheetViews>
  <sheetFormatPr defaultRowHeight="12.75"/>
  <cols>
    <col min="1" max="1" width="12.42578125" style="13" bestFit="1" customWidth="1"/>
    <col min="2" max="2" width="20" style="13" bestFit="1" customWidth="1"/>
    <col min="3" max="3" width="11.140625" style="13" bestFit="1" customWidth="1"/>
    <col min="4" max="4" width="48" style="13" customWidth="1"/>
    <col min="5" max="5" width="13.140625" style="13" bestFit="1" customWidth="1"/>
    <col min="6" max="6" width="12.7109375" style="13" bestFit="1" customWidth="1"/>
    <col min="7" max="7" width="11.28515625" style="13" bestFit="1" customWidth="1"/>
  </cols>
  <sheetData>
    <row r="1" spans="1:7">
      <c r="A1" s="1" t="s">
        <v>0</v>
      </c>
      <c r="B1" s="2">
        <f ca="1">TODAY()</f>
        <v>41582</v>
      </c>
      <c r="C1" s="3"/>
      <c r="D1" s="3"/>
      <c r="E1" s="1"/>
      <c r="F1" s="1"/>
      <c r="G1" s="1" t="str">
        <f>IF(ISNUMBER(VLOOKUP(C1,'[1]Local Vol'!$D$4:$H$70,8,FALSE)),VLOOKUP(C1,'[1]Local Vol'!$D$4:$H$70,8,FALSE),"")</f>
        <v/>
      </c>
    </row>
    <row r="2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</row>
    <row r="3" spans="1:7">
      <c r="A3" s="6">
        <f t="shared" ref="A3:A26" ca="1" si="0">TODAY()</f>
        <v>41582</v>
      </c>
      <c r="B3" s="7" t="s">
        <v>8</v>
      </c>
      <c r="C3" s="7" t="s">
        <v>9</v>
      </c>
      <c r="D3" s="7" t="s">
        <v>10</v>
      </c>
      <c r="E3" s="6">
        <v>41627</v>
      </c>
      <c r="F3" s="8">
        <v>8.3052884326812869E-4</v>
      </c>
      <c r="G3" s="1">
        <f>IF(ISNUMBER(VLOOKUP(C3,'[1]Local Vol'!$D$3:$K$199,8,FALSE)),VLOOKUP(C3,'[1]Local Vol'!$D$4:$K$199,8,FALSE),"")</f>
        <v>-1.910031261781679E-6</v>
      </c>
    </row>
    <row r="4" spans="1:7">
      <c r="A4" s="6">
        <f t="shared" ca="1" si="0"/>
        <v>41582</v>
      </c>
      <c r="B4" s="7" t="s">
        <v>8</v>
      </c>
      <c r="C4" s="7" t="s">
        <v>11</v>
      </c>
      <c r="D4" s="7" t="s">
        <v>10</v>
      </c>
      <c r="E4" s="6">
        <v>41627</v>
      </c>
      <c r="F4" s="8">
        <v>7.6578408212104132E-5</v>
      </c>
      <c r="G4" s="1">
        <f>IF(ISNUMBER(VLOOKUP(C4,'[1]Local Vol'!$D$3:$K$199,8,FALSE)),VLOOKUP(C4,'[1]Local Vol'!$D$4:$K$199,8,FALSE),"")</f>
        <v>-1.872055980048979E-7</v>
      </c>
    </row>
    <row r="5" spans="1:7">
      <c r="A5" s="6">
        <f t="shared" ca="1" si="0"/>
        <v>41582</v>
      </c>
      <c r="B5" s="7" t="s">
        <v>8</v>
      </c>
      <c r="C5" s="7" t="s">
        <v>12</v>
      </c>
      <c r="D5" s="7" t="s">
        <v>10</v>
      </c>
      <c r="E5" s="6">
        <v>41627</v>
      </c>
      <c r="F5" s="8">
        <v>1.2348842659420558</v>
      </c>
      <c r="G5" s="1">
        <f>IF(ISNUMBER(VLOOKUP(C5,'[1]Local Vol'!$D$3:$K$199,8,FALSE)),VLOOKUP(C5,'[1]Local Vol'!$D$4:$K$199,8,FALSE),"")</f>
        <v>-2.1124767884953123E-3</v>
      </c>
    </row>
    <row r="6" spans="1:7">
      <c r="A6" s="6">
        <f t="shared" ca="1" si="0"/>
        <v>41582</v>
      </c>
      <c r="B6" s="7" t="s">
        <v>8</v>
      </c>
      <c r="C6" s="7" t="s">
        <v>13</v>
      </c>
      <c r="D6" s="7" t="s">
        <v>10</v>
      </c>
      <c r="E6" s="6">
        <v>41627</v>
      </c>
      <c r="F6" s="8">
        <v>7.416174016015499E-3</v>
      </c>
      <c r="G6" s="1">
        <f>IF(ISNUMBER(VLOOKUP(C6,'[1]Local Vol'!$D$3:$K$199,8,FALSE)),VLOOKUP(C6,'[1]Local Vol'!$D$4:$K$199,8,FALSE),"")</f>
        <v>-1.57763285728528E-5</v>
      </c>
    </row>
    <row r="7" spans="1:7">
      <c r="A7" s="6">
        <f t="shared" ca="1" si="0"/>
        <v>41582</v>
      </c>
      <c r="B7" s="7" t="s">
        <v>8</v>
      </c>
      <c r="C7" s="7" t="s">
        <v>14</v>
      </c>
      <c r="D7" s="7" t="s">
        <v>15</v>
      </c>
      <c r="E7" s="6">
        <v>41718</v>
      </c>
      <c r="F7" s="8">
        <v>162.61501987074618</v>
      </c>
      <c r="G7" s="1">
        <f>IF(ISNUMBER(VLOOKUP(C7,'[1]Local Vol'!$D$3:$K$199,8,FALSE)),VLOOKUP(C7,'[1]Local Vol'!$D$4:$K$199,8,FALSE),"")</f>
        <v>-0.24891571529812598</v>
      </c>
    </row>
    <row r="8" spans="1:7">
      <c r="A8" s="6">
        <f t="shared" ca="1" si="0"/>
        <v>41582</v>
      </c>
      <c r="B8" s="7" t="s">
        <v>8</v>
      </c>
      <c r="C8" s="7" t="s">
        <v>16</v>
      </c>
      <c r="D8" s="7" t="s">
        <v>17</v>
      </c>
      <c r="E8" s="6">
        <v>41575</v>
      </c>
      <c r="F8" s="8">
        <v>0</v>
      </c>
      <c r="G8" s="1">
        <f>IF(ISNUMBER(VLOOKUP(C8,'[1]Local Vol'!$D$3:$K$199,8,FALSE)),VLOOKUP(C8,'[1]Local Vol'!$D$4:$K$199,8,FALSE),"")</f>
        <v>0</v>
      </c>
    </row>
    <row r="9" spans="1:7">
      <c r="A9" s="6">
        <f t="shared" ca="1" si="0"/>
        <v>41582</v>
      </c>
      <c r="B9" s="7" t="s">
        <v>8</v>
      </c>
      <c r="C9" s="7" t="s">
        <v>18</v>
      </c>
      <c r="D9" s="7" t="s">
        <v>19</v>
      </c>
      <c r="E9" s="6">
        <v>41627</v>
      </c>
      <c r="F9" s="8">
        <v>5.5461665445035056E-5</v>
      </c>
      <c r="G9" s="1">
        <f>IF(ISNUMBER(VLOOKUP(C9,'[1]Local Vol'!$D$3:$K$199,8,FALSE)),VLOOKUP(C9,'[1]Local Vol'!$D$4:$K$199,8,FALSE),"")</f>
        <v>-3.925506789709639E-6</v>
      </c>
    </row>
    <row r="10" spans="1:7">
      <c r="A10" s="6">
        <f t="shared" ca="1" si="0"/>
        <v>41582</v>
      </c>
      <c r="B10" s="7" t="s">
        <v>8</v>
      </c>
      <c r="C10" s="7" t="s">
        <v>20</v>
      </c>
      <c r="D10" s="7" t="s">
        <v>21</v>
      </c>
      <c r="E10" s="6">
        <v>41627</v>
      </c>
      <c r="F10" s="8">
        <v>10.442365759472718</v>
      </c>
      <c r="G10" s="1">
        <f>IF(ISNUMBER(VLOOKUP(C10,'[1]Local Vol'!$D$3:$K$199,8,FALSE)),VLOOKUP(C10,'[1]Local Vol'!$D$4:$K$199,8,FALSE),"")</f>
        <v>0.30217297800555337</v>
      </c>
    </row>
    <row r="11" spans="1:7">
      <c r="A11" s="6">
        <f t="shared" ca="1" si="0"/>
        <v>41582</v>
      </c>
      <c r="B11" s="7" t="s">
        <v>8</v>
      </c>
      <c r="C11" s="7" t="s">
        <v>22</v>
      </c>
      <c r="D11" s="7" t="s">
        <v>23</v>
      </c>
      <c r="E11" s="6">
        <f>[2]YCRQ!$B$3</f>
        <v>41627</v>
      </c>
      <c r="F11" s="8">
        <v>1.5211136689813332E-7</v>
      </c>
      <c r="G11" s="1">
        <f>IF(ISNUMBER(VLOOKUP(C11,'[1]Local Vol'!$D$3:$K$199,8,FALSE)),VLOOKUP(C11,'[1]Local Vol'!$D$4:$K$199,8,FALSE),"")</f>
        <v>-1.2169721249251825E-7</v>
      </c>
    </row>
    <row r="12" spans="1:7">
      <c r="A12" s="6">
        <f t="shared" ca="1" si="0"/>
        <v>41582</v>
      </c>
      <c r="B12" s="7" t="s">
        <v>8</v>
      </c>
      <c r="C12" s="7" t="s">
        <v>24</v>
      </c>
      <c r="D12" s="7" t="s">
        <v>25</v>
      </c>
      <c r="E12" s="6">
        <f>[2]YBYQ!$B$3</f>
        <v>41627</v>
      </c>
      <c r="F12" s="8">
        <v>2.9915093209975652E-4</v>
      </c>
      <c r="G12" s="1">
        <f>IF(ISNUMBER(VLOOKUP(C12,'[1]Local Vol'!$D$3:$K$199,8,FALSE)),VLOOKUP(C12,'[1]Local Vol'!$D$4:$K$199,8,FALSE),"")</f>
        <v>-4.6304300260698144E-5</v>
      </c>
    </row>
    <row r="13" spans="1:7">
      <c r="A13" s="6">
        <f t="shared" ca="1" si="0"/>
        <v>41582</v>
      </c>
      <c r="B13" s="7" t="s">
        <v>8</v>
      </c>
      <c r="C13" s="7" t="s">
        <v>26</v>
      </c>
      <c r="D13" s="7" t="s">
        <v>27</v>
      </c>
      <c r="E13" s="6">
        <f>[2]YBZQ!$B$3</f>
        <v>41627</v>
      </c>
      <c r="F13" s="8">
        <v>0.57442931006375275</v>
      </c>
      <c r="G13" s="1">
        <f>IF(ISNUMBER(VLOOKUP(C13,'[1]Local Vol'!$D$3:$K$199,8,FALSE)),VLOOKUP(C13,'[1]Local Vol'!$D$4:$K$199,8,FALSE),"")</f>
        <v>-6.2972217114693543E-2</v>
      </c>
    </row>
    <row r="14" spans="1:7">
      <c r="A14" s="6">
        <f t="shared" ca="1" si="0"/>
        <v>41582</v>
      </c>
      <c r="B14" s="7" t="s">
        <v>8</v>
      </c>
      <c r="C14" s="7" t="s">
        <v>28</v>
      </c>
      <c r="D14" s="7" t="s">
        <v>29</v>
      </c>
      <c r="E14" s="6">
        <f>[2]YCNQ!$B$3</f>
        <v>41627</v>
      </c>
      <c r="F14" s="8">
        <v>4.5726090275755027E-4</v>
      </c>
      <c r="G14" s="1">
        <f>IF(ISNUMBER(VLOOKUP(C14,'[1]Local Vol'!$D$3:$K$199,8,FALSE)),VLOOKUP(C14,'[1]Local Vol'!$D$4:$K$199,8,FALSE),"")</f>
        <v>-1.3197616573549964E-4</v>
      </c>
    </row>
    <row r="15" spans="1:7">
      <c r="A15" s="6">
        <f t="shared" ca="1" si="0"/>
        <v>41582</v>
      </c>
      <c r="B15" s="7" t="s">
        <v>8</v>
      </c>
      <c r="C15" s="7" t="s">
        <v>30</v>
      </c>
      <c r="D15" s="7" t="s">
        <v>23</v>
      </c>
      <c r="E15" s="6">
        <f>[2]YCOQ!$B$3</f>
        <v>41627</v>
      </c>
      <c r="F15" s="8">
        <v>1.7043944015859847E-7</v>
      </c>
      <c r="G15" s="1">
        <f>IF(ISNUMBER(VLOOKUP(C15,'[1]Local Vol'!$D$3:$K$199,8,FALSE)),VLOOKUP(C15,'[1]Local Vol'!$D$4:$K$199,8,FALSE),"")</f>
        <v>-1.3615945179574425E-7</v>
      </c>
    </row>
    <row r="16" spans="1:7">
      <c r="A16" s="6">
        <f t="shared" ca="1" si="0"/>
        <v>41582</v>
      </c>
      <c r="B16" s="7" t="s">
        <v>8</v>
      </c>
      <c r="C16" s="7" t="s">
        <v>31</v>
      </c>
      <c r="D16" s="7" t="s">
        <v>32</v>
      </c>
      <c r="E16" s="6">
        <f>[2]YCPQ!$B$3</f>
        <v>41627</v>
      </c>
      <c r="F16" s="8">
        <v>1.8460936445363618E-6</v>
      </c>
      <c r="G16" s="1">
        <f>IF(ISNUMBER(VLOOKUP(C16,'[1]Local Vol'!$D$3:$K$199,8,FALSE)),VLOOKUP(C16,'[1]Local Vol'!$D$4:$K$199,8,FALSE),"")</f>
        <v>-2.8456407152053486E-6</v>
      </c>
    </row>
    <row r="17" spans="1:7">
      <c r="A17" s="6">
        <f t="shared" ca="1" si="0"/>
        <v>41582</v>
      </c>
      <c r="B17" s="7" t="s">
        <v>8</v>
      </c>
      <c r="C17" s="7" t="s">
        <v>33</v>
      </c>
      <c r="D17" s="7" t="s">
        <v>27</v>
      </c>
      <c r="E17" s="6">
        <f>[2]YBZQ!$B$3</f>
        <v>41627</v>
      </c>
      <c r="F17" s="8">
        <v>4.7478032160644696</v>
      </c>
      <c r="G17" s="1">
        <f>IF(ISNUMBER(VLOOKUP(C17,'[1]Local Vol'!$D$3:$K$199,8,FALSE)),VLOOKUP(C17,'[1]Local Vol'!$D$4:$K$199,8,FALSE),"")</f>
        <v>-0.35285151340841253</v>
      </c>
    </row>
    <row r="18" spans="1:7">
      <c r="A18" s="6">
        <f t="shared" ca="1" si="0"/>
        <v>41582</v>
      </c>
      <c r="B18" s="7" t="s">
        <v>8</v>
      </c>
      <c r="C18" s="7" t="s">
        <v>34</v>
      </c>
      <c r="D18" s="7" t="s">
        <v>17</v>
      </c>
      <c r="E18" s="6">
        <v>41620</v>
      </c>
      <c r="F18" s="8">
        <v>1.1190516286761958</v>
      </c>
      <c r="G18" s="1">
        <f>IF(ISNUMBER(VLOOKUP(C18,'[1]Local Vol'!$D$3:$K$199,8,FALSE)),VLOOKUP(C18,'[1]Local Vol'!$D$4:$K$199,8,FALSE),"")</f>
        <v>-8.2439032568241942E-3</v>
      </c>
    </row>
    <row r="19" spans="1:7">
      <c r="A19" s="6">
        <f t="shared" ca="1" si="0"/>
        <v>41582</v>
      </c>
      <c r="B19" s="7" t="s">
        <v>8</v>
      </c>
      <c r="C19" s="7" t="s">
        <v>35</v>
      </c>
      <c r="D19" s="7" t="s">
        <v>36</v>
      </c>
      <c r="E19" s="6">
        <f>[2]YBZQ!$B$3</f>
        <v>41627</v>
      </c>
      <c r="F19" s="8">
        <v>0.24173317779558978</v>
      </c>
      <c r="G19" s="1">
        <f>IF(ISNUMBER(VLOOKUP(C19,'[1]Local Vol'!$D$3:$K$199,8,FALSE)),VLOOKUP(C19,'[1]Local Vol'!$D$4:$K$199,8,FALSE),"")</f>
        <v>-0.24744796287391782</v>
      </c>
    </row>
    <row r="20" spans="1:7">
      <c r="A20" s="6">
        <f t="shared" ca="1" si="0"/>
        <v>41582</v>
      </c>
      <c r="B20" s="7" t="s">
        <v>8</v>
      </c>
      <c r="C20" s="7" t="s">
        <v>37</v>
      </c>
      <c r="D20" s="7" t="s">
        <v>10</v>
      </c>
      <c r="E20" s="6">
        <v>41718</v>
      </c>
      <c r="F20" s="8">
        <v>38.075760294204123</v>
      </c>
      <c r="G20" s="1">
        <f>IF(ISNUMBER(VLOOKUP(C20,'[1]Local Vol'!$D$3:$K$199,8,FALSE)),VLOOKUP(C20,'[1]Local Vol'!$D$4:$K$199,8,FALSE),"")</f>
        <v>-2.4440530399382258E-2</v>
      </c>
    </row>
    <row r="21" spans="1:7">
      <c r="A21" s="6">
        <f t="shared" ca="1" si="0"/>
        <v>41582</v>
      </c>
      <c r="B21" s="7" t="s">
        <v>8</v>
      </c>
      <c r="C21" s="7" t="s">
        <v>38</v>
      </c>
      <c r="D21" s="7" t="s">
        <v>17</v>
      </c>
      <c r="E21" s="6">
        <v>41627</v>
      </c>
      <c r="F21" s="8">
        <v>26.944851677898409</v>
      </c>
      <c r="G21" s="1">
        <f>IF(ISNUMBER(VLOOKUP(C21,'[1]Local Vol'!$D$3:$K$199,8,FALSE)),VLOOKUP(C21,'[1]Local Vol'!$D$4:$K$199,8,FALSE),"")</f>
        <v>-0.12857742950236767</v>
      </c>
    </row>
    <row r="22" spans="1:7">
      <c r="A22" s="6">
        <f t="shared" ca="1" si="0"/>
        <v>41582</v>
      </c>
      <c r="B22" s="7" t="s">
        <v>8</v>
      </c>
      <c r="C22" s="7" t="s">
        <v>39</v>
      </c>
      <c r="D22" s="7" t="s">
        <v>17</v>
      </c>
      <c r="E22" s="6">
        <v>41662</v>
      </c>
      <c r="F22" s="8">
        <v>45.465901765643025</v>
      </c>
      <c r="G22" s="1">
        <f>IF(ISNUMBER(VLOOKUP(C22,'[1]Local Vol'!$D$3:$K$199,8,FALSE)),VLOOKUP(C22,'[1]Local Vol'!$D$4:$K$199,8,FALSE),"")</f>
        <v>-0.13551126977120209</v>
      </c>
    </row>
    <row r="23" spans="1:7">
      <c r="A23" s="6">
        <f t="shared" ca="1" si="0"/>
        <v>41582</v>
      </c>
      <c r="B23" s="7" t="s">
        <v>8</v>
      </c>
      <c r="C23" s="7" t="s">
        <v>40</v>
      </c>
      <c r="D23" s="7" t="s">
        <v>41</v>
      </c>
      <c r="E23" s="6">
        <v>41627</v>
      </c>
      <c r="F23" s="8">
        <v>5.1858927573572693</v>
      </c>
      <c r="G23" s="1">
        <f>IF(ISNUMBER(VLOOKUP(C23,'[1]Local Vol'!$D$3:$K$199,8,FALSE)),VLOOKUP(C23,'[1]Local Vol'!$D$4:$K$199,8,FALSE),"")</f>
        <v>1.94457981197693</v>
      </c>
    </row>
    <row r="24" spans="1:7">
      <c r="A24" s="6">
        <f t="shared" ca="1" si="0"/>
        <v>41582</v>
      </c>
      <c r="B24" s="7" t="s">
        <v>8</v>
      </c>
      <c r="C24" s="7" t="s">
        <v>42</v>
      </c>
      <c r="D24" s="7" t="s">
        <v>17</v>
      </c>
      <c r="E24" s="6">
        <v>41627</v>
      </c>
      <c r="F24" s="8">
        <v>0.55757271706525025</v>
      </c>
      <c r="G24" s="1">
        <f>IF(ISNUMBER(VLOOKUP(C24,'[1]Local Vol'!$D$3:$K$199,8,FALSE)),VLOOKUP(C24,'[1]Local Vol'!$D$4:$K$199,8,FALSE),"")</f>
        <v>-4.1427894881410198E-3</v>
      </c>
    </row>
    <row r="25" spans="1:7">
      <c r="A25" s="6">
        <f t="shared" ca="1" si="0"/>
        <v>41582</v>
      </c>
      <c r="B25" s="7" t="s">
        <v>8</v>
      </c>
      <c r="C25" s="7" t="s">
        <v>43</v>
      </c>
      <c r="D25" s="7" t="s">
        <v>41</v>
      </c>
      <c r="E25" s="6">
        <v>41627</v>
      </c>
      <c r="F25" s="8">
        <v>19.586673221741517</v>
      </c>
      <c r="G25" s="1">
        <f>IF(ISNUMBER(VLOOKUP(C25,'[1]Local Vol'!$D$3:$K$199,8,FALSE)),VLOOKUP(C25,'[1]Local Vol'!$D$4:$K$199,8,FALSE),"")</f>
        <v>0.48217189882214545</v>
      </c>
    </row>
    <row r="26" spans="1:7">
      <c r="A26" s="6">
        <f t="shared" ca="1" si="0"/>
        <v>41582</v>
      </c>
      <c r="B26" s="7" t="s">
        <v>8</v>
      </c>
      <c r="C26" s="7" t="s">
        <v>44</v>
      </c>
      <c r="D26" s="7" t="s">
        <v>41</v>
      </c>
      <c r="E26" s="6">
        <v>41627</v>
      </c>
      <c r="F26" s="8">
        <v>18.039392816499216</v>
      </c>
      <c r="G26" s="1">
        <f>IF(ISNUMBER(VLOOKUP(C26,'[1]Local Vol'!$D$3:$K$199,8,FALSE)),VLOOKUP(C26,'[1]Local Vol'!$D$4:$K$199,8,FALSE),"")</f>
        <v>0.47054238778820268</v>
      </c>
    </row>
    <row r="27" spans="1:7">
      <c r="A27" s="6">
        <v>41326</v>
      </c>
      <c r="B27" s="7" t="s">
        <v>8</v>
      </c>
      <c r="C27" s="7" t="s">
        <v>45</v>
      </c>
      <c r="D27" s="7" t="s">
        <v>46</v>
      </c>
      <c r="E27" s="6">
        <v>41740</v>
      </c>
      <c r="F27" s="8">
        <v>1942.2455437221861</v>
      </c>
      <c r="G27" s="1">
        <f>[3]Summary!$J$5</f>
        <v>4.26542903454674E-4</v>
      </c>
    </row>
    <row r="28" spans="1:7">
      <c r="A28" s="6">
        <f t="shared" ref="A28:A36" ca="1" si="1">TODAY()</f>
        <v>41582</v>
      </c>
      <c r="B28" s="7" t="s">
        <v>8</v>
      </c>
      <c r="C28" s="7" t="s">
        <v>47</v>
      </c>
      <c r="D28" s="7" t="s">
        <v>17</v>
      </c>
      <c r="E28" s="6">
        <v>41710</v>
      </c>
      <c r="F28" s="8">
        <v>71.169456257940396</v>
      </c>
      <c r="G28" s="1">
        <f>IF(ISNUMBER(VLOOKUP(C28,'[1]Local Vol'!$D$3:$K$199,8,FALSE)),VLOOKUP(C28,'[1]Local Vol'!$D$4:$K$199,8,FALSE),"")</f>
        <v>-0.14043273053258315</v>
      </c>
    </row>
    <row r="29" spans="1:7">
      <c r="A29" s="6">
        <f t="shared" ca="1" si="1"/>
        <v>41582</v>
      </c>
      <c r="B29" s="7" t="s">
        <v>8</v>
      </c>
      <c r="C29" s="7" t="s">
        <v>48</v>
      </c>
      <c r="D29" s="7" t="s">
        <v>41</v>
      </c>
      <c r="E29" s="6">
        <v>41718</v>
      </c>
      <c r="F29" s="8">
        <v>5.8377557006247578</v>
      </c>
      <c r="G29" s="1">
        <f>IF(ISNUMBER(VLOOKUP(C29,'[1]Local Vol'!$D$3:$K$199,8,FALSE)),VLOOKUP(C29,'[1]Local Vol'!$D$4:$K$199,8,FALSE),"")</f>
        <v>1.2313536815510071</v>
      </c>
    </row>
    <row r="30" spans="1:7">
      <c r="A30" s="6">
        <f t="shared" ca="1" si="1"/>
        <v>41582</v>
      </c>
      <c r="B30" s="7" t="s">
        <v>8</v>
      </c>
      <c r="C30" s="7" t="s">
        <v>49</v>
      </c>
      <c r="D30" s="7" t="s">
        <v>17</v>
      </c>
      <c r="E30" s="6">
        <v>41752</v>
      </c>
      <c r="F30" s="8">
        <v>138.79980094513127</v>
      </c>
      <c r="G30" s="1">
        <f>IF(ISNUMBER(VLOOKUP(C30,'[1]Local Vol'!$D$3:$K$199,8,FALSE)),VLOOKUP(C30,'[1]Local Vol'!$D$4:$K$199,8,FALSE),"")</f>
        <v>-0.11542211128065327</v>
      </c>
    </row>
    <row r="31" spans="1:7">
      <c r="A31" s="6">
        <f t="shared" ca="1" si="1"/>
        <v>41582</v>
      </c>
      <c r="B31" s="7" t="s">
        <v>8</v>
      </c>
      <c r="C31" s="7" t="s">
        <v>50</v>
      </c>
      <c r="D31" s="7" t="s">
        <v>17</v>
      </c>
      <c r="E31" s="6">
        <v>41800</v>
      </c>
      <c r="F31" s="8">
        <v>222.5583533476663</v>
      </c>
      <c r="G31" s="1">
        <f>IF(ISNUMBER(VLOOKUP(C31,'[1]Local Vol'!$D$3:$K$199,8,FALSE)),VLOOKUP(C31,'[1]Local Vol'!$D$4:$K$199,8,FALSE),"")</f>
        <v>-0.14962160335423769</v>
      </c>
    </row>
    <row r="32" spans="1:7">
      <c r="A32" s="9">
        <f t="shared" ca="1" si="1"/>
        <v>41582</v>
      </c>
      <c r="B32" s="10" t="s">
        <v>8</v>
      </c>
      <c r="C32" s="10" t="s">
        <v>51</v>
      </c>
      <c r="D32" s="10" t="s">
        <v>52</v>
      </c>
      <c r="E32" s="9">
        <v>41809</v>
      </c>
      <c r="F32" s="8">
        <v>3.6144819927781029</v>
      </c>
      <c r="G32" s="1">
        <f>IF(ISNUMBER(VLOOKUP(C32,'[1]Local Vol'!$D$3:$K$199,8,FALSE)),VLOOKUP(C32,'[1]Local Vol'!$D$4:$K$199,8,FALSE),"")</f>
        <v>0.14242938288442791</v>
      </c>
    </row>
    <row r="33" spans="1:7">
      <c r="A33" s="6">
        <f t="shared" ca="1" si="1"/>
        <v>41582</v>
      </c>
      <c r="B33" s="11" t="s">
        <v>8</v>
      </c>
      <c r="C33" s="11" t="s">
        <v>53</v>
      </c>
      <c r="D33" s="11" t="s">
        <v>54</v>
      </c>
      <c r="E33" s="6">
        <v>41627</v>
      </c>
      <c r="F33" s="12">
        <v>3.1189991441823257</v>
      </c>
      <c r="G33" s="1">
        <f>IF(ISNUMBER(VLOOKUP(C33,'[1]Local Vol'!$D$3:$K$199,8,FALSE)),VLOOKUP(C33,'[1]Local Vol'!$D$4:$K$199,8,FALSE),"")</f>
        <v>-0.22222517916533674</v>
      </c>
    </row>
    <row r="34" spans="1:7">
      <c r="A34" s="6">
        <f t="shared" ca="1" si="1"/>
        <v>41582</v>
      </c>
      <c r="B34" s="11" t="s">
        <v>8</v>
      </c>
      <c r="C34" s="11" t="s">
        <v>55</v>
      </c>
      <c r="D34" s="11" t="s">
        <v>23</v>
      </c>
      <c r="E34" s="6">
        <v>41809</v>
      </c>
      <c r="F34" s="13">
        <v>0.17621874950145666</v>
      </c>
      <c r="G34" s="14">
        <f>IF(ISNUMBER(VLOOKUP(C34,'[1]Local Vol'!$D$3:$K$199,8,FALSE)),VLOOKUP(C34,'[1]Local Vol'!$D$4:$K$199,8,FALSE),"")</f>
        <v>-6.9086265920000577E-3</v>
      </c>
    </row>
    <row r="35" spans="1:7">
      <c r="A35" s="6">
        <f t="shared" ca="1" si="1"/>
        <v>41582</v>
      </c>
      <c r="B35" s="11" t="s">
        <v>8</v>
      </c>
      <c r="C35" s="11" t="s">
        <v>56</v>
      </c>
      <c r="D35" s="7" t="s">
        <v>10</v>
      </c>
      <c r="E35" s="6">
        <v>41627</v>
      </c>
      <c r="F35" s="13">
        <v>617.63578701648578</v>
      </c>
      <c r="G35" s="14">
        <v>-1.7290498635011786E-4</v>
      </c>
    </row>
    <row r="36" spans="1:7">
      <c r="A36" s="6">
        <f t="shared" ca="1" si="1"/>
        <v>41582</v>
      </c>
      <c r="B36" s="11" t="s">
        <v>8</v>
      </c>
      <c r="C36" s="11" t="s">
        <v>57</v>
      </c>
      <c r="D36" s="7" t="s">
        <v>58</v>
      </c>
      <c r="E36" s="6">
        <v>41842</v>
      </c>
      <c r="F36" s="13">
        <v>217.09316718489831</v>
      </c>
      <c r="G36" s="14">
        <f>IF(ISNUMBER(VLOOKUP(C36,'[1]Local Vol'!$D$3:$K$199,8,FALSE)),VLOOKUP(C36,'[1]Local Vol'!$D$4:$K$199,8,FALSE),"")</f>
        <v>-8.6067074520597531E-2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JSE Limited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2013-11-04T06:36:00Z</dcterms:created>
  <dcterms:modified xsi:type="dcterms:W3CDTF">2013-11-04T06:38:39Z</dcterms:modified>
</cp:coreProperties>
</file>