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Sheet1!$G$1:$G$14</definedName>
  </definedNames>
  <calcPr calcId="125725" calcMode="manual"/>
</workbook>
</file>

<file path=xl/calcChain.xml><?xml version="1.0" encoding="utf-8"?>
<calcChain xmlns="http://schemas.openxmlformats.org/spreadsheetml/2006/main">
  <c r="G14" i="1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E4"/>
  <c r="A4"/>
  <c r="G3"/>
  <c r="A3"/>
  <c r="G2"/>
  <c r="A2"/>
</calcChain>
</file>

<file path=xl/sharedStrings.xml><?xml version="1.0" encoding="utf-8"?>
<sst xmlns="http://schemas.openxmlformats.org/spreadsheetml/2006/main" count="46" uniqueCount="29">
  <si>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</si>
  <si>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</si>
  <si>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</si>
  <si>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</si>
  <si>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</si>
  <si>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</si>
  <si>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</si>
  <si>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</si>
  <si>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</si>
  <si>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</si>
  <si>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</si>
  <si>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</si>
  <si>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</si>
  <si>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</si>
  <si>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</si>
  <si>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</si>
  <si>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</si>
  <si>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</si>
  <si>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</si>
  <si>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</si>
  <si>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YGJQ</t>
  </si>
  <si>
    <t>YHMQ</t>
  </si>
  <si>
    <t>Stike Resetting Put on DTOP</t>
  </si>
  <si>
    <t>YHZQ</t>
  </si>
  <si>
    <t>YIGQ</t>
  </si>
  <si>
    <t>Put Spread on SPY US</t>
  </si>
  <si>
    <t>YIJQ</t>
  </si>
  <si>
    <t>MXWO Option on Quantto</t>
  </si>
  <si>
    <t>YIHQ</t>
  </si>
</sst>
</file>

<file path=xl/styles.xml><?xml version="1.0" encoding="utf-8"?>
<styleSheet xmlns="http://schemas.openxmlformats.org/spreadsheetml/2006/main">
  <numFmts count="1">
    <numFmt numFmtId="166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1" xfId="2" applyFont="1" applyFill="1" applyBorder="1"/>
    <xf numFmtId="2" fontId="3" fillId="0" borderId="0" xfId="2" applyNumberFormat="1" applyFont="1" applyFill="1"/>
    <xf numFmtId="0" fontId="0" fillId="0" borderId="0" xfId="0" applyFill="1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  <xf numFmtId="10" fontId="2" fillId="0" borderId="0" xfId="1" applyNumberFormat="1" applyFont="1" applyFill="1"/>
    <xf numFmtId="0" fontId="2" fillId="0" borderId="1" xfId="2" applyFill="1" applyBorder="1"/>
    <xf numFmtId="166" fontId="2" fillId="0" borderId="0" xfId="2" applyNumberFormat="1" applyFill="1"/>
    <xf numFmtId="0" fontId="2" fillId="0" borderId="0" xfId="2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IDX%20MTM%20NE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YGJQ</v>
          </cell>
          <cell r="E4" t="str">
            <v>Ladder Reset Put on DTOP</v>
          </cell>
          <cell r="F4">
            <v>41842</v>
          </cell>
          <cell r="G4">
            <v>0.75067675156874858</v>
          </cell>
          <cell r="H4">
            <v>0.75215825157199001</v>
          </cell>
          <cell r="I4">
            <v>0.44146066699142839</v>
          </cell>
          <cell r="J4">
            <v>0.4423990028938109</v>
          </cell>
          <cell r="K4">
            <v>-8.0146181327132564E-3</v>
          </cell>
        </row>
        <row r="5">
          <cell r="D5" t="str">
            <v>YGLQ</v>
          </cell>
          <cell r="E5" t="str">
            <v>Down-and-Out Barrier Call Spread on ALSI</v>
          </cell>
          <cell r="F5">
            <v>41900</v>
          </cell>
          <cell r="G5">
            <v>-4085.3300189471788</v>
          </cell>
          <cell r="H5">
            <v>-4130.9508170304362</v>
          </cell>
          <cell r="I5">
            <v>-4286.4101691661608</v>
          </cell>
          <cell r="J5">
            <v>-4334.9544011815551</v>
          </cell>
          <cell r="K5">
            <v>-0.90306120685373392</v>
          </cell>
        </row>
        <row r="6">
          <cell r="D6" t="str">
            <v>YGRQ</v>
          </cell>
          <cell r="E6" t="str">
            <v>Ladder Reset Put on DTOP</v>
          </cell>
          <cell r="F6">
            <v>41884</v>
          </cell>
          <cell r="G6">
            <v>5.5128223542508783</v>
          </cell>
          <cell r="H6">
            <v>5.5601198720190794</v>
          </cell>
          <cell r="I6">
            <v>3.829918468716516</v>
          </cell>
          <cell r="J6">
            <v>3.8633774716157583</v>
          </cell>
          <cell r="K6">
            <v>-2.6739955732920848E-2</v>
          </cell>
        </row>
        <row r="7">
          <cell r="D7" t="str">
            <v>YGSQ</v>
          </cell>
          <cell r="E7" t="str">
            <v>Ladder Reset Put on DTOP</v>
          </cell>
          <cell r="F7">
            <v>41927</v>
          </cell>
          <cell r="G7">
            <v>104.95899623024596</v>
          </cell>
          <cell r="H7">
            <v>106.59936418791153</v>
          </cell>
          <cell r="I7">
            <v>91.544648059719293</v>
          </cell>
          <cell r="J7">
            <v>92.990081633867902</v>
          </cell>
          <cell r="K7">
            <v>-0.20802896706879337</v>
          </cell>
        </row>
        <row r="8">
          <cell r="D8" t="str">
            <v>YHAQ</v>
          </cell>
          <cell r="E8" t="str">
            <v>Up-and-In Barrier Call Option on SBK</v>
          </cell>
          <cell r="F8">
            <v>41900</v>
          </cell>
          <cell r="G8">
            <v>3.8148298025276972E-2</v>
          </cell>
          <cell r="H8">
            <v>3.8574299301394097E-2</v>
          </cell>
          <cell r="I8">
            <v>4.5261845205164519E-2</v>
          </cell>
          <cell r="J8">
            <v>4.5774442326851496E-2</v>
          </cell>
          <cell r="K8">
            <v>-6.2677700855461697E-3</v>
          </cell>
        </row>
        <row r="9">
          <cell r="D9" t="str">
            <v>YHBQ</v>
          </cell>
          <cell r="E9" t="str">
            <v>Up-and-In Barrier Call Option on BGA</v>
          </cell>
          <cell r="F9">
            <v>41900</v>
          </cell>
          <cell r="G9">
            <v>1.7634219227709025E-2</v>
          </cell>
          <cell r="H9">
            <v>1.783114019884529E-2</v>
          </cell>
          <cell r="I9">
            <v>2.294704951482629E-2</v>
          </cell>
          <cell r="J9">
            <v>2.3206928259919216E-2</v>
          </cell>
          <cell r="K9">
            <v>-2.926364054960291E-3</v>
          </cell>
        </row>
        <row r="10">
          <cell r="D10" t="str">
            <v>YHGQ</v>
          </cell>
          <cell r="E10" t="str">
            <v>Down-and-In Barrier Call Option on MTN</v>
          </cell>
          <cell r="F10">
            <v>41900</v>
          </cell>
          <cell r="G10">
            <v>0.32117056400374011</v>
          </cell>
          <cell r="H10">
            <v>0.32475706922675673</v>
          </cell>
          <cell r="I10">
            <v>0.32792080594500561</v>
          </cell>
          <cell r="J10">
            <v>0.33163455779287554</v>
          </cell>
          <cell r="K10">
            <v>-3.1547926538014408E-2</v>
          </cell>
        </row>
        <row r="11">
          <cell r="D11" t="str">
            <v>YHJQ</v>
          </cell>
          <cell r="E11" t="str">
            <v>Strike Resetting Put on DTOP</v>
          </cell>
          <cell r="F11">
            <v>41970</v>
          </cell>
          <cell r="G11">
            <v>145.35602076829531</v>
          </cell>
          <cell r="H11">
            <v>148.69042878028591</v>
          </cell>
          <cell r="I11">
            <v>132.78154444864668</v>
          </cell>
          <cell r="J11">
            <v>135.84934926260468</v>
          </cell>
          <cell r="K11">
            <v>-9.9873705358365761E-2</v>
          </cell>
        </row>
        <row r="12">
          <cell r="D12" t="str">
            <v>YHMQ</v>
          </cell>
          <cell r="E12" t="str">
            <v>Strike Resetting Put on DTOP</v>
          </cell>
          <cell r="F12">
            <v>42018</v>
          </cell>
          <cell r="G12">
            <v>171.17466308982927</v>
          </cell>
          <cell r="H12">
            <v>176.55715175580019</v>
          </cell>
          <cell r="I12">
            <v>161.44727931672722</v>
          </cell>
          <cell r="J12">
            <v>166.55117659099855</v>
          </cell>
          <cell r="K12">
            <v>-0.12004007958274859</v>
          </cell>
        </row>
        <row r="13">
          <cell r="D13" t="str">
            <v>YHZQ</v>
          </cell>
          <cell r="E13" t="str">
            <v>Strike Resetting Put on DTOP</v>
          </cell>
          <cell r="F13">
            <v>42060</v>
          </cell>
          <cell r="G13">
            <v>203.00890347064313</v>
          </cell>
          <cell r="H13">
            <v>210.91956713605754</v>
          </cell>
          <cell r="I13">
            <v>196.57206036641605</v>
          </cell>
          <cell r="J13">
            <v>204.26569917150141</v>
          </cell>
          <cell r="K13">
            <v>-9.0634047289336106E-2</v>
          </cell>
        </row>
        <row r="14">
          <cell r="D14" t="str">
            <v>YIJQ</v>
          </cell>
          <cell r="E14" t="str">
            <v>MXWO Option on Quantto</v>
          </cell>
          <cell r="F14">
            <v>41990</v>
          </cell>
          <cell r="G14">
            <v>18.454178174277327</v>
          </cell>
          <cell r="H14">
            <v>18.942006142499793</v>
          </cell>
          <cell r="I14">
            <v>15.170272437537577</v>
          </cell>
          <cell r="J14">
            <v>15.573815465894908</v>
          </cell>
          <cell r="K14">
            <v>-0.16873528274094268</v>
          </cell>
        </row>
        <row r="15">
          <cell r="D15" t="str">
            <v>YIHQ</v>
          </cell>
          <cell r="E15" t="str">
            <v>MXWO Option on Quantto</v>
          </cell>
          <cell r="F15">
            <v>41990</v>
          </cell>
          <cell r="G15">
            <v>64.556859486414254</v>
          </cell>
          <cell r="H15">
            <v>66.26339127020168</v>
          </cell>
          <cell r="I15">
            <v>54.109965196143122</v>
          </cell>
          <cell r="J15">
            <v>55.54933942686101</v>
          </cell>
          <cell r="K15">
            <v>-0.51350257089709517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irValueData"/>
      <sheetName val="StockData"/>
      <sheetName val="Closing Prices"/>
      <sheetName val="Summury"/>
      <sheetName val="Underlying Spot Check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BGAQ"/>
      <sheetName val="MTNQ"/>
      <sheetName val="SBKQ"/>
      <sheetName val="BearPutSpread - YIGQ"/>
      <sheetName val="YGLQ"/>
      <sheetName val="YGJQ"/>
      <sheetName val="YGRQ"/>
      <sheetName val="YGSQ"/>
      <sheetName val="YHAQ"/>
      <sheetName val="YHBQ"/>
      <sheetName val="YHGQ"/>
      <sheetName val="YHJQ"/>
      <sheetName val="YHMQ"/>
      <sheetName val="YHZQ"/>
      <sheetName val="YIJQ"/>
      <sheetName val="YIHQ"/>
      <sheetName val="Tepmlate"/>
      <sheetName val="IMR_ALL"/>
      <sheetName val="Tepmlate_Outperformance"/>
      <sheetName val="Safex Skew New"/>
      <sheetName val="Safex Skew Collect"/>
      <sheetName val="MTM Collection Sheet"/>
      <sheetName val="Public Holidays"/>
      <sheetName val="IMR_Teplate"/>
      <sheetName val="New IMR"/>
      <sheetName val="IMRVVVV"/>
      <sheetName val="TepmlateMC"/>
      <sheetName val="OverNight"/>
      <sheetName val="TestTest"/>
      <sheetName val="CDCE_"/>
      <sheetName val="Anelisa-WTI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41606</v>
          </cell>
        </row>
        <row r="3">
          <cell r="B3">
            <v>41900</v>
          </cell>
        </row>
      </sheetData>
      <sheetData sheetId="17">
        <row r="1">
          <cell r="B1">
            <v>41576</v>
          </cell>
        </row>
      </sheetData>
      <sheetData sheetId="18">
        <row r="1">
          <cell r="B1">
            <v>41621</v>
          </cell>
        </row>
      </sheetData>
      <sheetData sheetId="19">
        <row r="1">
          <cell r="B1">
            <v>41659</v>
          </cell>
        </row>
      </sheetData>
      <sheetData sheetId="20">
        <row r="1">
          <cell r="B1">
            <v>41674</v>
          </cell>
        </row>
      </sheetData>
      <sheetData sheetId="21">
        <row r="1">
          <cell r="B1">
            <v>41674</v>
          </cell>
        </row>
      </sheetData>
      <sheetData sheetId="22">
        <row r="1">
          <cell r="B1">
            <v>41696</v>
          </cell>
        </row>
      </sheetData>
      <sheetData sheetId="23">
        <row r="1">
          <cell r="B1">
            <v>41710</v>
          </cell>
        </row>
      </sheetData>
      <sheetData sheetId="24">
        <row r="1">
          <cell r="B1">
            <v>41753</v>
          </cell>
        </row>
      </sheetData>
      <sheetData sheetId="25">
        <row r="1">
          <cell r="B1">
            <v>41801</v>
          </cell>
        </row>
      </sheetData>
      <sheetData sheetId="26">
        <row r="1">
          <cell r="B1">
            <v>41814</v>
          </cell>
        </row>
      </sheetData>
      <sheetData sheetId="27">
        <row r="1">
          <cell r="B1">
            <v>41814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YGJQ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ty Spot"/>
      <sheetName val="Currency Spot"/>
      <sheetName val="DividendsNew"/>
      <sheetName val="Quantto"/>
      <sheetName val="DELTA YIGQ"/>
    </sheetNames>
    <sheetDataSet>
      <sheetData sheetId="0"/>
      <sheetData sheetId="1"/>
      <sheetData sheetId="2"/>
      <sheetData sheetId="3"/>
      <sheetData sheetId="4">
        <row r="4">
          <cell r="D4">
            <v>-0.25486297999999996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I25" sqref="I24:I25"/>
    </sheetView>
  </sheetViews>
  <sheetFormatPr defaultRowHeight="15"/>
  <cols>
    <col min="1" max="4" width="9.140625" style="3"/>
    <col min="5" max="5" width="10.85546875" style="3" bestFit="1" customWidth="1"/>
    <col min="6" max="16384" width="9.140625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4">
        <f t="shared" ref="A2:A14" ca="1" si="0">TODAY()</f>
        <v>41829</v>
      </c>
      <c r="B2" s="5" t="s">
        <v>7</v>
      </c>
      <c r="C2" s="5" t="s">
        <v>8</v>
      </c>
      <c r="D2" s="5" t="s">
        <v>9</v>
      </c>
      <c r="E2" s="4">
        <v>41970</v>
      </c>
      <c r="F2" s="6">
        <v>145.35602076829531</v>
      </c>
      <c r="G2" s="7">
        <f>IF(ISNUMBER(VLOOKUP(C2,'[1]Local Vol'!$D$3:$K$200,8,FALSE)),VLOOKUP(C2,'[1]Local Vol'!$D$4:$K$200,8,FALSE),"")</f>
        <v>-9.9873705358365761E-2</v>
      </c>
    </row>
    <row r="3" spans="1:7">
      <c r="A3" s="4">
        <f t="shared" ca="1" si="0"/>
        <v>41829</v>
      </c>
      <c r="B3" s="5" t="s">
        <v>7</v>
      </c>
      <c r="C3" s="5" t="s">
        <v>10</v>
      </c>
      <c r="D3" s="5" t="s">
        <v>9</v>
      </c>
      <c r="E3" s="4">
        <v>41927</v>
      </c>
      <c r="F3" s="6">
        <v>104.95899623024596</v>
      </c>
      <c r="G3" s="7">
        <f>IF(ISNUMBER(VLOOKUP(C3,'[1]Local Vol'!$D$3:$K$200,8,FALSE)),VLOOKUP(C3,'[1]Local Vol'!$D$4:$K$200,8,FALSE),"")</f>
        <v>-0.20802896706879337</v>
      </c>
    </row>
    <row r="4" spans="1:7">
      <c r="A4" s="4">
        <f t="shared" ca="1" si="0"/>
        <v>41829</v>
      </c>
      <c r="B4" s="5" t="s">
        <v>7</v>
      </c>
      <c r="C4" s="5" t="s">
        <v>11</v>
      </c>
      <c r="D4" s="5" t="s">
        <v>12</v>
      </c>
      <c r="E4" s="4">
        <f>[2]YGLQ!$B$3</f>
        <v>41900</v>
      </c>
      <c r="F4" s="6">
        <v>-4085.3300189471788</v>
      </c>
      <c r="G4" s="7">
        <f>IF(ISNUMBER(VLOOKUP(C4,'[1]Local Vol'!$D$3:$K$200,8,FALSE)),VLOOKUP(C4,'[1]Local Vol'!$D$4:$K$200,8,FALSE),"")</f>
        <v>-0.90306120685373392</v>
      </c>
    </row>
    <row r="5" spans="1:7">
      <c r="A5" s="4">
        <f t="shared" ca="1" si="0"/>
        <v>41829</v>
      </c>
      <c r="B5" s="8" t="s">
        <v>7</v>
      </c>
      <c r="C5" s="8" t="s">
        <v>13</v>
      </c>
      <c r="D5" s="8" t="s">
        <v>14</v>
      </c>
      <c r="E5" s="4">
        <v>41900</v>
      </c>
      <c r="F5" s="9">
        <v>3.8148298025276972E-2</v>
      </c>
      <c r="G5" s="10">
        <f>IF(ISNUMBER(VLOOKUP(C5,'[1]Local Vol'!$D$3:$K$200,8,FALSE)),VLOOKUP(C5,'[1]Local Vol'!$D$4:$K$200,8,FALSE),"")</f>
        <v>-6.2677700855461697E-3</v>
      </c>
    </row>
    <row r="6" spans="1:7">
      <c r="A6" s="4">
        <f t="shared" ca="1" si="0"/>
        <v>41829</v>
      </c>
      <c r="B6" s="8" t="s">
        <v>7</v>
      </c>
      <c r="C6" s="8" t="s">
        <v>15</v>
      </c>
      <c r="D6" s="8" t="s">
        <v>16</v>
      </c>
      <c r="E6" s="4">
        <v>41900</v>
      </c>
      <c r="F6" s="9">
        <v>1.7634219227709025E-2</v>
      </c>
      <c r="G6" s="10">
        <f>IF(ISNUMBER(VLOOKUP(C6,'[1]Local Vol'!$D$3:$K$200,8,FALSE)),VLOOKUP(C6,'[1]Local Vol'!$D$4:$K$200,8,FALSE),"")</f>
        <v>-2.926364054960291E-3</v>
      </c>
    </row>
    <row r="7" spans="1:7">
      <c r="A7" s="4">
        <f t="shared" ca="1" si="0"/>
        <v>41829</v>
      </c>
      <c r="B7" s="8" t="s">
        <v>7</v>
      </c>
      <c r="C7" s="8" t="s">
        <v>17</v>
      </c>
      <c r="D7" s="8" t="s">
        <v>18</v>
      </c>
      <c r="E7" s="4">
        <v>41900</v>
      </c>
      <c r="F7" s="9">
        <v>0.32117056400374011</v>
      </c>
      <c r="G7" s="10">
        <f>IF(ISNUMBER(VLOOKUP(C7,'[1]Local Vol'!$D$3:$K$200,8,FALSE)),VLOOKUP(C7,'[1]Local Vol'!$D$4:$K$200,8,FALSE),"")</f>
        <v>-3.1547926538014408E-2</v>
      </c>
    </row>
    <row r="8" spans="1:7">
      <c r="A8" s="4">
        <f t="shared" ca="1" si="0"/>
        <v>41829</v>
      </c>
      <c r="B8" s="8" t="s">
        <v>7</v>
      </c>
      <c r="C8" s="8" t="s">
        <v>19</v>
      </c>
      <c r="D8" s="5" t="s">
        <v>9</v>
      </c>
      <c r="E8" s="4">
        <v>41884</v>
      </c>
      <c r="F8" s="6">
        <v>5.5128223542508783</v>
      </c>
      <c r="G8" s="10">
        <f>IF(ISNUMBER(VLOOKUP(C8,'[1]Local Vol'!$D$3:$K$200,8,FALSE)),VLOOKUP(C8,'[1]Local Vol'!$D$4:$K$200,8,FALSE),"")</f>
        <v>-2.6739955732920848E-2</v>
      </c>
    </row>
    <row r="9" spans="1:7">
      <c r="A9" s="4">
        <f t="shared" ca="1" si="0"/>
        <v>41829</v>
      </c>
      <c r="B9" s="8" t="s">
        <v>7</v>
      </c>
      <c r="C9" s="8" t="s">
        <v>20</v>
      </c>
      <c r="D9" s="5" t="s">
        <v>9</v>
      </c>
      <c r="E9" s="4">
        <v>41842</v>
      </c>
      <c r="F9" s="6">
        <v>0.75067675156874858</v>
      </c>
      <c r="G9" s="10">
        <f>IF(ISNUMBER(VLOOKUP(C9,'[1]Local Vol'!$D$3:$K$200,8,FALSE)),VLOOKUP(C9,'[1]Local Vol'!$D$4:$K$200,8,FALSE),"")</f>
        <v>-8.0146181327132564E-3</v>
      </c>
    </row>
    <row r="10" spans="1:7">
      <c r="A10" s="4">
        <f t="shared" ca="1" si="0"/>
        <v>41829</v>
      </c>
      <c r="B10" s="5" t="s">
        <v>7</v>
      </c>
      <c r="C10" s="5" t="s">
        <v>21</v>
      </c>
      <c r="D10" s="5" t="s">
        <v>22</v>
      </c>
      <c r="E10" s="4">
        <v>42018</v>
      </c>
      <c r="F10" s="6">
        <v>171.17466308982927</v>
      </c>
      <c r="G10" s="7">
        <f>IF(ISNUMBER(VLOOKUP(C10,'[1]Local Vol'!$D$3:$K$200,8,FALSE)),VLOOKUP(C10,'[1]Local Vol'!$D$4:$K$200,8,FALSE),"")</f>
        <v>-0.12004007958274859</v>
      </c>
    </row>
    <row r="11" spans="1:7">
      <c r="A11" s="4">
        <f t="shared" ca="1" si="0"/>
        <v>41829</v>
      </c>
      <c r="B11" s="5" t="s">
        <v>7</v>
      </c>
      <c r="C11" s="5" t="s">
        <v>23</v>
      </c>
      <c r="D11" s="5" t="s">
        <v>22</v>
      </c>
      <c r="E11" s="4">
        <v>42060</v>
      </c>
      <c r="F11" s="6">
        <v>203.00890347064313</v>
      </c>
      <c r="G11" s="7">
        <f>IF(ISNUMBER(VLOOKUP(C11,'[1]Local Vol'!$D$3:$K$200,8,FALSE)),VLOOKUP(C11,'[1]Local Vol'!$D$4:$K$200,8,FALSE),"")</f>
        <v>-9.0634047289336106E-2</v>
      </c>
    </row>
    <row r="12" spans="1:7">
      <c r="A12" s="4">
        <f t="shared" ca="1" si="0"/>
        <v>41829</v>
      </c>
      <c r="B12" s="8" t="s">
        <v>7</v>
      </c>
      <c r="C12" s="8" t="s">
        <v>24</v>
      </c>
      <c r="D12" s="8" t="s">
        <v>25</v>
      </c>
      <c r="E12" s="4">
        <v>41904</v>
      </c>
      <c r="F12" s="10">
        <v>18.280926000000001</v>
      </c>
      <c r="G12" s="7">
        <f>'[3]DELTA YIGQ'!$D$4</f>
        <v>-0.25486297999999996</v>
      </c>
    </row>
    <row r="13" spans="1:7">
      <c r="A13" s="4">
        <f t="shared" ca="1" si="0"/>
        <v>41829</v>
      </c>
      <c r="B13" s="8" t="s">
        <v>7</v>
      </c>
      <c r="C13" s="8" t="s">
        <v>26</v>
      </c>
      <c r="D13" s="8" t="s">
        <v>27</v>
      </c>
      <c r="E13" s="4">
        <v>41990</v>
      </c>
      <c r="F13" s="10">
        <v>18.454178174277327</v>
      </c>
      <c r="G13" s="7">
        <f>IF(ISNUMBER(VLOOKUP(C13,'[1]Local Vol'!$D$3:$K$200,8,FALSE)),VLOOKUP(C13,'[1]Local Vol'!$D$4:$K$200,8,FALSE),"")</f>
        <v>-0.16873528274094268</v>
      </c>
    </row>
    <row r="14" spans="1:7">
      <c r="A14" s="4">
        <f t="shared" ca="1" si="0"/>
        <v>41829</v>
      </c>
      <c r="B14" s="8" t="s">
        <v>7</v>
      </c>
      <c r="C14" s="8" t="s">
        <v>28</v>
      </c>
      <c r="D14" s="8" t="s">
        <v>27</v>
      </c>
      <c r="E14" s="4">
        <v>41990</v>
      </c>
      <c r="F14" s="10">
        <v>64.556859486414254</v>
      </c>
      <c r="G14" s="7">
        <f>IF(ISNUMBER(VLOOKUP(C14,'[1]Local Vol'!$D$3:$K$200,8,FALSE)),VLOOKUP(C14,'[1]Local Vol'!$D$4:$K$200,8,FALSE),"")</f>
        <v>-0.51350257089709517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2014-07-09T15:37:07Z</dcterms:created>
  <dcterms:modified xsi:type="dcterms:W3CDTF">2014-07-09T15:38:17Z</dcterms:modified>
</cp:coreProperties>
</file>